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1"/>
  </bookViews>
  <sheets>
    <sheet name="Notice" sheetId="1" r:id="rId1"/>
    <sheet name="Liste des pièces requises" sheetId="2" r:id="rId2"/>
    <sheet name="Synthèse des données" sheetId="3" r:id="rId3"/>
    <sheet name="Pertes distribution réseau" sheetId="4" r:id="rId4"/>
    <sheet name="Besoins" sheetId="5" r:id="rId5"/>
  </sheets>
  <definedNames>
    <definedName name="_xlfn.SINGLE" hidden="1">#NAME?</definedName>
    <definedName name="emissions_totales_CO2_ch">'Synthèse des données'!$D$8</definedName>
    <definedName name="kWh_vendus_ch">'Synthèse des données'!$D$7</definedName>
    <definedName name="_xlnm.Print_Area" localSheetId="2">'Synthèse des données'!$C$1:$H$113</definedName>
  </definedNames>
  <calcPr fullCalcOnLoad="1"/>
</workbook>
</file>

<file path=xl/sharedStrings.xml><?xml version="1.0" encoding="utf-8"?>
<sst xmlns="http://schemas.openxmlformats.org/spreadsheetml/2006/main" count="258" uniqueCount="183">
  <si>
    <t>Synthèse des données pour les dossiers Titre V réseaux RT2012
V1.0</t>
  </si>
  <si>
    <t>OBJECTIF DE L'OUTIL</t>
  </si>
  <si>
    <t>L'objectif de cette feuille Excel est de définir un cadre de calcul et d'hypothèses permettant d'harmoniser la méthode de calcul des demandes Titre V réseaux RT2012 dans le cadre de la RT2012. Cette feuille Excel est à remplir par les demandeurs et synthétise les données nécessaires à l'examen du dossier. Elle est à founir pour le dossier demande Titre V en plus de l'ensemble des pièces requises (voir onglet "Liste des pièces requises"). L'outil peut éventuellement être adapté à l'initiative du demander sous réserve de justification.</t>
  </si>
  <si>
    <t>LES INFORMATIONS A RENSEIGNER (onglet SYNTHESE DES DONNEES)</t>
  </si>
  <si>
    <t>Détails des énergies entrantes</t>
  </si>
  <si>
    <r>
      <t xml:space="preserve">Il s'agit de caractériser les quantités d'énergies consommées [kWhefPCI/an] sur une année par le réseau afin de satisfaire :
- la quantité d’énergie livrée en sous-station des bâtiments qui sont raccordés au réseau de chaleur </t>
    </r>
    <r>
      <rPr>
        <b/>
        <sz val="11"/>
        <color indexed="8"/>
        <rFont val="Arial"/>
        <family val="2"/>
      </rPr>
      <t xml:space="preserve">dans un délai maximum d’un an à compter de la mise en service du réseau de chaleur ou de froid (dans le cadre d’une création ou d’évolution du mix) </t>
    </r>
    <r>
      <rPr>
        <sz val="11"/>
        <color indexed="8"/>
        <rFont val="Arial"/>
        <family val="2"/>
      </rPr>
      <t>;
- les pertes de génération des systèmes de production;
- les consommations électriques des auxiliaires des systèmes de production;
- les pertes de stockage des systèmes de production;
- les consommations électriques des auxiliaires du réseau primaire;
- les pertes de distribution du réseau primaire.</t>
    </r>
  </si>
  <si>
    <t>Quantité d'énergie livrée en sous-station</t>
  </si>
  <si>
    <t>Les quantités d’énergies livrées en sous stations comprennent :
- les besoins en chaud (chauffage+ECS) et froid des bâtiments raccordés à la sous-station dans un délai maximum d’un an à compter de la mise en service du réseau de chaleur ou de froid;
- les pertes de distribution du réseau secondaire.
Pour les bâtiments neufs, ces quantités d'énergies sont estimées sur la base de ratios surfaciques imposés au demandeur et repris dans la présente feuille Excel. Dans le cas où la production d'ECS n'est pas assurée par le réseau en période estival, le ration surfacique est calculé par le demandeur sur la base d'une année de fourniture d'ECS.
Pour les bâtiments existants, ces quantités d'énergies sont estimées sur la base de facture énergétique montrant les consommations de chauffage, d’ECS et de froid. Si ces factures ne sont pas disponibles, un calcul justifié devra être proposé par le demandeur.</t>
  </si>
  <si>
    <t>Les pertes de génération des systèmes de production</t>
  </si>
  <si>
    <r>
      <t>Les pertes de générations s’estiment à l’aide d’un calcul détaillé tenant compte :
- du taux de charge horaire des différents systèmes de génération (les notices techniques</t>
    </r>
    <r>
      <rPr>
        <sz val="11"/>
        <color indexed="10"/>
        <rFont val="Arial"/>
        <family val="2"/>
      </rPr>
      <t xml:space="preserve"> </t>
    </r>
    <r>
      <rPr>
        <sz val="11"/>
        <color indexed="8"/>
        <rFont val="Arial"/>
        <family val="2"/>
      </rPr>
      <t xml:space="preserve">doivent fournir le taux de charge minimum à prendre en compte);
- du rendement nominal de chaque générateur.
Concernant les machines thermodynamiques, les calculs de variation du COP et du EER doivent être justifiés très précisément par le demandeur. </t>
    </r>
  </si>
  <si>
    <t>Les pertes de stockage des systèmes de production</t>
  </si>
  <si>
    <t>Les pertes de stockage des systèmes de production s'estiment à partir d'un calcul de déperditions qui doit être justifié.</t>
  </si>
  <si>
    <t>Les pertes de distribution du réseau primaire</t>
  </si>
  <si>
    <t>Les pertes de distribution du réseau primaire s'estiment à partir d'un calcul de déperditions. Pour cela, l'utilisateur doit renseigné l'onglet "Pertes distribution réseau".</t>
  </si>
  <si>
    <t>Les consommations électriques des auxiliaires de la chaufferie</t>
  </si>
  <si>
    <r>
      <t xml:space="preserve">Ce sont les ventilateur des chaudières à combustibles, les circulateurs de la chaufferie, les tours de refroidissement, les vis sans fin des silos de chargement dans le cas des réseaux de chaleur bois, etc.
L'utilisateur doit distinguer les consommations électriques des différents auxiliaires. 
</t>
    </r>
  </si>
  <si>
    <t>Les consommations électriques des auxiliaires de distribution du réseau primaire</t>
  </si>
  <si>
    <r>
      <t xml:space="preserve">Les auxiliaires de distribution sont les pompes (ou circulateurs) permettant d’assurer la pression adéquat dans les canalisations.
Le calcul de la puissance de ces pompes devra être justifié par un calcul de perte de charge hydraulique tenant compte des pertes de charges linéaires et singulières. Le calcul de pertes de charge hydraulique est un élément requis pour le dossier Titre V.
</t>
    </r>
  </si>
  <si>
    <t>Rendements des installations</t>
  </si>
  <si>
    <r>
      <t>Les valeurs de rendements des installations prises dans le dossier Titre V  doivent être justifiées.
Concernant les installations inférieures ou égales à 400 kW, une certification du rendement est demandée. Si la valeur de rendement est déclarée par le fabricant, la valeur retenue pour le dossier titre V sera pénalisée de 10%</t>
    </r>
    <r>
      <rPr>
        <sz val="11"/>
        <color indexed="10"/>
        <rFont val="Arial"/>
        <family val="2"/>
      </rPr>
      <t>.</t>
    </r>
  </si>
  <si>
    <t>LE CODE COULEUR DU TABLEAU</t>
  </si>
  <si>
    <r>
      <t xml:space="preserve">Les cellules vertes 
</t>
    </r>
    <r>
      <rPr>
        <sz val="11"/>
        <color indexed="8"/>
        <rFont val="Arial"/>
        <family val="2"/>
      </rPr>
      <t xml:space="preserve">Sont les cellules sur lesquelles l'utilisateur doit intervenir.
</t>
    </r>
    <r>
      <rPr>
        <u val="single"/>
        <sz val="11"/>
        <color indexed="8"/>
        <rFont val="Arial"/>
        <family val="2"/>
      </rPr>
      <t xml:space="preserve">Les cellules blanches
</t>
    </r>
    <r>
      <rPr>
        <sz val="11"/>
        <color indexed="8"/>
        <rFont val="Arial"/>
        <family val="2"/>
      </rPr>
      <t>Sont des cellules sans objet, pour lesquelles il n'y a pas de saisie. Les calculs se font automatiquement, les cellules sont protégées.</t>
    </r>
  </si>
  <si>
    <t>RAPPEL DU CALCUL DU CONTENU EN CO2 (V) D'UN RESEAU</t>
  </si>
  <si>
    <t>V = U  / T</t>
  </si>
  <si>
    <t>T = Quantité d'énergie livrée en sous stations (kWhef PCI)</t>
  </si>
  <si>
    <t>Liste des pièces requises pour la demande Titre V</t>
  </si>
  <si>
    <t>N° de la page dans le dossier</t>
  </si>
  <si>
    <r>
      <t xml:space="preserve">Description technique du projet 
</t>
    </r>
    <r>
      <rPr>
        <sz val="11"/>
        <color indexed="8"/>
        <rFont val="Calibri"/>
        <family val="2"/>
      </rPr>
      <t xml:space="preserve">Description technique du projet de création ou d’extension d’un réseau de chaleur ou de froid ou bien d’un réseau de chaleur ou de froid ayant fait l’objet de travaux significatifs d’amélioration de ses émissions de gaz à effet de serre via la valorisation de sources d’énergie renouvelable ou de récupération .
</t>
    </r>
  </si>
  <si>
    <r>
      <t xml:space="preserve">Plan du réseau 
</t>
    </r>
    <r>
      <rPr>
        <sz val="11"/>
        <color indexed="8"/>
        <rFont val="Calibri"/>
        <family val="2"/>
      </rPr>
      <t xml:space="preserve">Mentionnant et décrivant précisément les longueurs de distribution et leur isolation, les sous-stations, les circulateurs,… Une distinction sera faite entre les linéaires de réseau existants et les linéaires en construction. 
</t>
    </r>
  </si>
  <si>
    <r>
      <t xml:space="preserve">Schéma de principe de ou des chaufferies
</t>
    </r>
    <r>
      <rPr>
        <sz val="11"/>
        <color indexed="8"/>
        <rFont val="Calibri"/>
        <family val="2"/>
      </rPr>
      <t xml:space="preserve">Le schéma devra être très détaillée et exploitable (zoom net).
</t>
    </r>
  </si>
  <si>
    <r>
      <t xml:space="preserve">Méthode de calcul utilisée pour estimer la quantité de chaleur et de froid livrée
</t>
    </r>
    <r>
      <rPr>
        <sz val="11"/>
        <color indexed="8"/>
        <rFont val="Calibri"/>
        <family val="2"/>
      </rPr>
      <t xml:space="preserve">L’outil de calcul permettant d'estimer la quantité de chaleur et de froid librée devra être transmis 
</t>
    </r>
  </si>
  <si>
    <r>
      <t xml:space="preserve">Note de calcul explicative de l’outil
</t>
    </r>
    <r>
      <rPr>
        <sz val="11"/>
        <color indexed="8"/>
        <rFont val="Calibri"/>
        <family val="2"/>
      </rPr>
      <t xml:space="preserve">Cette note doit pouvoir expliquer clairement et succinctement la logique du fichier et détailler les différents onglets
</t>
    </r>
  </si>
  <si>
    <r>
      <t xml:space="preserve">Méthode prise en compte pour calculer les différentes quantités de combustibles
</t>
    </r>
    <r>
      <rPr>
        <sz val="11"/>
        <color indexed="8"/>
        <rFont val="Calibri"/>
        <family val="2"/>
      </rPr>
      <t xml:space="preserve">La méthode pourra être justifiée par un outil de calcul permettant de vérifier les calculs et hypothèses retenus (calcul de charge des générateurs, monotone de puissance, etc)
</t>
    </r>
  </si>
  <si>
    <r>
      <t xml:space="preserve">Justification des rendements de générateurs
</t>
    </r>
    <r>
      <rPr>
        <sz val="11"/>
        <color indexed="8"/>
        <rFont val="Calibri"/>
        <family val="2"/>
      </rPr>
      <t xml:space="preserve">Une fiche technique détaillée devra mentionnée les rendements des générateurs (certification non pénalisante uniquement pour les installations inférieures ou égales à 400kW).
</t>
    </r>
  </si>
  <si>
    <r>
      <t xml:space="preserve">Description détaillée de l’ensemble des auxiliaires
</t>
    </r>
    <r>
      <rPr>
        <sz val="11"/>
        <color indexed="8"/>
        <rFont val="Calibri"/>
        <family val="2"/>
      </rPr>
      <t xml:space="preserve">Une fiche technique détaillé de l’ensemble des auxiliaires composant les systèmes de production du réseau primaire mais aussi des auxiliaires du réseau de distribution primaire devra être fournie.
</t>
    </r>
  </si>
  <si>
    <r>
      <t xml:space="preserve">Calcul de pertes de charges hydrauliques 
</t>
    </r>
    <r>
      <rPr>
        <sz val="11"/>
        <color indexed="8"/>
        <rFont val="Calibri"/>
        <family val="2"/>
      </rPr>
      <t>Le dimensionnement des pompes du réseau de distribution primaire devra être fait par un calcul de perte de charges hydraulique tenant compte des pertes linéaires et singulières.</t>
    </r>
  </si>
  <si>
    <t>Planning prévisionnel de raccordement des bâtiments et de mise en service du réseau</t>
  </si>
  <si>
    <t>Document permettant de garantir la pérennité de l’approvisionnement des sources d’énergie</t>
  </si>
  <si>
    <r>
      <t xml:space="preserve">Tableau récapitulatif
</t>
    </r>
    <r>
      <rPr>
        <sz val="11"/>
        <color indexed="8"/>
        <rFont val="Calibri"/>
        <family val="2"/>
      </rPr>
      <t>Les quantités d’énergie entrantes dans la chaufferie du réseau de chaleur ou de froid et les émissions de CO</t>
    </r>
    <r>
      <rPr>
        <vertAlign val="subscript"/>
        <sz val="11"/>
        <color indexed="8"/>
        <rFont val="Calibri"/>
        <family val="2"/>
      </rPr>
      <t>2</t>
    </r>
    <r>
      <rPr>
        <sz val="11"/>
        <color indexed="8"/>
        <rFont val="Calibri"/>
        <family val="2"/>
      </rPr>
      <t xml:space="preserve"> correspondantes en se basant sur la feuille de calcul utilisée pour l’enquête de branche annuelle.
Les quantités d’énergie livrées en sous stations
Les consommations énergétiques de distribution et les émissions de CO2 correspondantes
</t>
    </r>
  </si>
  <si>
    <t>Tableau récapitulatif des données Titre V - Réseau de chaleur / froid urbain</t>
  </si>
  <si>
    <t>à remplir par l'utilisateur</t>
  </si>
  <si>
    <t xml:space="preserve"> Chaud (ch+ECS)</t>
  </si>
  <si>
    <t>Froid</t>
  </si>
  <si>
    <t>Données bloquées</t>
  </si>
  <si>
    <t>Contenu CO2  (kg eq CO2 / kWhef PCI) sur une année</t>
  </si>
  <si>
    <t>Quantité d'énergie livrée en sous stations (MWhef PCI)</t>
  </si>
  <si>
    <t>Zone géographique</t>
  </si>
  <si>
    <t>Emissions totales de C02 (tonnes eq CO2 issues des énergies entrantes)</t>
  </si>
  <si>
    <r>
      <t>Détails des énergies entrantes pour le calcul des emissions totales de CO</t>
    </r>
    <r>
      <rPr>
        <b/>
        <vertAlign val="subscript"/>
        <sz val="14"/>
        <color indexed="8"/>
        <rFont val="Calibri"/>
        <family val="2"/>
      </rPr>
      <t xml:space="preserve">2 </t>
    </r>
    <r>
      <rPr>
        <b/>
        <sz val="14"/>
        <color indexed="8"/>
        <rFont val="Calibri"/>
        <family val="2"/>
      </rPr>
      <t>[MWhef PCI/an]</t>
    </r>
  </si>
  <si>
    <t>Référence page du rapport</t>
  </si>
  <si>
    <t>Consommations Chaud</t>
  </si>
  <si>
    <t>Total CO2 CH</t>
  </si>
  <si>
    <t>Consommations Froid</t>
  </si>
  <si>
    <t>total CO2 FR</t>
  </si>
  <si>
    <t xml:space="preserve">ratio CO2 eq </t>
  </si>
  <si>
    <t>MWhef PCI</t>
  </si>
  <si>
    <t>tonnes</t>
  </si>
  <si>
    <t>Production par chaudière bois, biomasse</t>
  </si>
  <si>
    <t>Production par chaudière gaz naturel</t>
  </si>
  <si>
    <t>Production par chaudière fioul domestique</t>
  </si>
  <si>
    <t>Production par récupération de chaleur fatale</t>
  </si>
  <si>
    <t>Production par système solaire</t>
  </si>
  <si>
    <t>Production par autres systèmes utilisatant une ou des EnR</t>
  </si>
  <si>
    <t>Production par autres systèmes</t>
  </si>
  <si>
    <t>Electricité (hors électricité d'origine renouvelable utilisée dans le bâtiment)</t>
  </si>
  <si>
    <t>Production par condenseur / évaporateur de PAC électrique</t>
  </si>
  <si>
    <t xml:space="preserve"> saison de chauffage</t>
  </si>
  <si>
    <t xml:space="preserve"> hors saison de chauffage ou saison de refroidissement</t>
  </si>
  <si>
    <t>Auxiliaires des systèmes de production</t>
  </si>
  <si>
    <t>sans distinction de saison</t>
  </si>
  <si>
    <t>Auxiliaires de distribution du réseau primaire</t>
  </si>
  <si>
    <t>TOTAL</t>
  </si>
  <si>
    <r>
      <t xml:space="preserve">Détails des quantités d'énergie livrées aux sous-stations  [MWhef/an]
</t>
    </r>
    <r>
      <rPr>
        <b/>
        <sz val="12"/>
        <color indexed="8"/>
        <rFont val="Calibri"/>
        <family val="2"/>
      </rPr>
      <t xml:space="preserve"> bâtiments neufs</t>
    </r>
  </si>
  <si>
    <t>chauffage</t>
  </si>
  <si>
    <t>ratio ECS lorsque celle-ci est assurée toute l'année par le réseau</t>
  </si>
  <si>
    <t>ratio ECS fournie par le réseau sur une période de l'année (le ratio à indiquer correspond à l'apport moyen du réseau sur l'année)</t>
  </si>
  <si>
    <t>Surfaces raccordées CH</t>
  </si>
  <si>
    <t>Surfaces raccordées FR</t>
  </si>
  <si>
    <t>kWhef/m²</t>
  </si>
  <si>
    <t>m²</t>
  </si>
  <si>
    <t>Maisons CE1</t>
  </si>
  <si>
    <t>Process  MWh</t>
  </si>
  <si>
    <t>TOTAL Mwhef</t>
  </si>
  <si>
    <r>
      <t xml:space="preserve">Détails des quantités d'énergie livrées aux sous-stations  [MWhef/an]
</t>
    </r>
    <r>
      <rPr>
        <b/>
        <sz val="12"/>
        <color indexed="8"/>
        <rFont val="Calibri"/>
        <family val="2"/>
      </rPr>
      <t>bâtiments existants</t>
    </r>
  </si>
  <si>
    <t>ECS</t>
  </si>
  <si>
    <t>Logements</t>
  </si>
  <si>
    <t>Bureaux</t>
  </si>
  <si>
    <t>Commerce</t>
  </si>
  <si>
    <t>Hôtels</t>
  </si>
  <si>
    <t>Etablissements sanitaires</t>
  </si>
  <si>
    <t>Sports</t>
  </si>
  <si>
    <t>Autres</t>
  </si>
  <si>
    <t>Pertes de génération des systèmes de production (MWhef/an)</t>
  </si>
  <si>
    <t>Réseau de chaud (MWhef/an)</t>
  </si>
  <si>
    <t>Réseau de froid (MWhef/an)</t>
  </si>
  <si>
    <t xml:space="preserve">Pertes de stockage des systèmes de production (MWhef/an) </t>
  </si>
  <si>
    <t>Réseau de chaud  (MWhef/an)</t>
  </si>
  <si>
    <r>
      <t xml:space="preserve">Pertes de distribution du réseau primaire (MWhef/an) 
</t>
    </r>
    <r>
      <rPr>
        <sz val="12"/>
        <color indexed="8"/>
        <rFont val="Calibri"/>
        <family val="2"/>
      </rPr>
      <t>reprend les résultats de l'onglet "troncons"</t>
    </r>
  </si>
  <si>
    <t>Détails des consommations électriques des auxiliaires aux systèmes de production (MWhef/an)</t>
  </si>
  <si>
    <t>Type d'auxiliaire</t>
  </si>
  <si>
    <t xml:space="preserve">Circulateurs </t>
  </si>
  <si>
    <t>Circulateurs</t>
  </si>
  <si>
    <t>Ciculateurs</t>
  </si>
  <si>
    <t>Type 4</t>
  </si>
  <si>
    <t>Fonction</t>
  </si>
  <si>
    <t>Chauffage</t>
  </si>
  <si>
    <t>Refroidissement</t>
  </si>
  <si>
    <t>Toute l'année</t>
  </si>
  <si>
    <t>Puissances MW</t>
  </si>
  <si>
    <t>Temps de fonctionnement h /an</t>
  </si>
  <si>
    <t>Consommations MWhef /an</t>
  </si>
  <si>
    <t xml:space="preserve">Détails des consommations électriques des auxiliaires du réseau primaire (MWhef/an) </t>
  </si>
  <si>
    <t>Type 3</t>
  </si>
  <si>
    <t>Hiver</t>
  </si>
  <si>
    <t>Été</t>
  </si>
  <si>
    <t>Récapitulatif des rendements moyens annuels des systèmes de production</t>
  </si>
  <si>
    <t>Type de générateur</t>
  </si>
  <si>
    <t>Chaudières gaz</t>
  </si>
  <si>
    <t>Chaudières bois</t>
  </si>
  <si>
    <t>Chaudières fioul</t>
  </si>
  <si>
    <t>PAC électrique / chaud</t>
  </si>
  <si>
    <t>PAC électrique / froid</t>
  </si>
  <si>
    <t xml:space="preserve">Détail des tronçons </t>
  </si>
  <si>
    <t>Il s'agit de décrire les longueurs de distribution et leur isolation pour estimer les pertes thermiques du réseau.</t>
  </si>
  <si>
    <t>Réseau neuf</t>
  </si>
  <si>
    <t>Réseau de froid</t>
  </si>
  <si>
    <t>Attention longueurs aller+retour</t>
  </si>
  <si>
    <t>Réseau de chaud</t>
  </si>
  <si>
    <t>T° de distribution(moyenne aller-retour) =</t>
  </si>
  <si>
    <t>T° à l'extérieur du tronçon =</t>
  </si>
  <si>
    <t xml:space="preserve">Nb heures fonctionnement/an = </t>
  </si>
  <si>
    <t>Tronçon (diamètre)</t>
  </si>
  <si>
    <t>Longueur (m)</t>
  </si>
  <si>
    <t>Déperditions W/m.K</t>
  </si>
  <si>
    <t>Déperditions MWh</t>
  </si>
  <si>
    <t>Longueur AR (m)</t>
  </si>
  <si>
    <t>déperditions W/m.K (temp moyenne)</t>
  </si>
  <si>
    <t>DN 125</t>
  </si>
  <si>
    <t>DN 100</t>
  </si>
  <si>
    <t>DN 80</t>
  </si>
  <si>
    <t>DN 65</t>
  </si>
  <si>
    <t>DN 50</t>
  </si>
  <si>
    <t>DN 40</t>
  </si>
  <si>
    <t>Branchements</t>
  </si>
  <si>
    <t xml:space="preserve">TOTAL = </t>
  </si>
  <si>
    <t>Réseau existant</t>
  </si>
  <si>
    <t xml:space="preserve"> Ratio de besoins de chauffage et froid selon l'usage du bâtiment et selon la zone climatique</t>
  </si>
  <si>
    <t>RT 2012</t>
  </si>
  <si>
    <t>Valeurs en kWhef/m².an</t>
  </si>
  <si>
    <t>H1</t>
  </si>
  <si>
    <t>H2</t>
  </si>
  <si>
    <t>H3</t>
  </si>
  <si>
    <t>Cch</t>
  </si>
  <si>
    <t>Cecs</t>
  </si>
  <si>
    <t>Cclim</t>
  </si>
  <si>
    <t>Maison CE1</t>
  </si>
  <si>
    <t>Maison CE2</t>
  </si>
  <si>
    <t>Immeuble collectif  CE1</t>
  </si>
  <si>
    <t>Immeuble collectif CE2</t>
  </si>
  <si>
    <t>Foyers</t>
  </si>
  <si>
    <t>Bureaux CE1</t>
  </si>
  <si>
    <t>Bureaux CE2</t>
  </si>
  <si>
    <t>Enseignement secondaire CE1</t>
  </si>
  <si>
    <t>Enseignement secondaire CE2</t>
  </si>
  <si>
    <t>Enseignement primaire CE1</t>
  </si>
  <si>
    <t>Enseignement primaire CE2</t>
  </si>
  <si>
    <t>Petite enfance CE1</t>
  </si>
  <si>
    <t>Petite enfance CE2</t>
  </si>
  <si>
    <t>Commerce CE1</t>
  </si>
  <si>
    <t>Commerce CE2</t>
  </si>
  <si>
    <t>RPA</t>
  </si>
  <si>
    <t>Industrie CE2 3x8h</t>
  </si>
  <si>
    <t>Industrie CE2 8h18h</t>
  </si>
  <si>
    <t>Restauration CE1</t>
  </si>
  <si>
    <t>Restauration CE2</t>
  </si>
  <si>
    <t>Hôtel CE1</t>
  </si>
  <si>
    <t>Hôtel CE2</t>
  </si>
  <si>
    <t>Sport CE1</t>
  </si>
  <si>
    <r>
      <t xml:space="preserve">Exposé des motifs de la demande de Titre V 
</t>
    </r>
    <r>
      <rPr>
        <sz val="11"/>
        <color indexed="8"/>
        <rFont val="Calibri"/>
        <family val="2"/>
      </rPr>
      <t xml:space="preserve">Création d’un nouveau réseau de chaleur ou de froid (dans le cas où la mise en fonctionnement du réseau intervient après le dépôt de la demande de Titre V) ou évolution du mix énergétique ayant significativement (les investissements permettent alors de bénéficier d’un meilleur coefficient de modulation, McGES) modifié le contenu CO2 du réseau publié à l’annexe VII de l’arrêté du 15 septembre 2006 et éventuellement la nouvelle part d’EnR ou de récupération du réseau.
</t>
    </r>
  </si>
  <si>
    <t>Un courrier d'engagement de l'autorité concedante ou du concessionnaire à répondre à l'enquête annuelle nationale des réseaux de chaleur et de froid, faite par le SNCU pour le compte du SOeS</t>
  </si>
  <si>
    <r>
      <t>U = Emissions totales de C0</t>
    </r>
    <r>
      <rPr>
        <vertAlign val="subscript"/>
        <sz val="11"/>
        <color indexed="8"/>
        <rFont val="Arial"/>
        <family val="2"/>
      </rPr>
      <t>2</t>
    </r>
    <r>
      <rPr>
        <sz val="11"/>
        <color indexed="8"/>
        <rFont val="Arial"/>
        <family val="2"/>
      </rPr>
      <t xml:space="preserve"> (kg eq CO</t>
    </r>
    <r>
      <rPr>
        <vertAlign val="subscript"/>
        <sz val="11"/>
        <color indexed="8"/>
        <rFont val="Arial"/>
        <family val="2"/>
      </rPr>
      <t>2</t>
    </r>
    <r>
      <rPr>
        <sz val="11"/>
        <color indexed="8"/>
        <rFont val="Arial"/>
        <family val="2"/>
      </rPr>
      <t xml:space="preserve"> issues des énergies entrantes) = Σ( Energies entrantes + énergie utilisée par les auxiliaires) x t</t>
    </r>
    <r>
      <rPr>
        <vertAlign val="subscript"/>
        <sz val="11"/>
        <color indexed="8"/>
        <rFont val="Arial"/>
        <family val="2"/>
      </rPr>
      <t>CO2</t>
    </r>
    <r>
      <rPr>
        <sz val="11"/>
        <color indexed="8"/>
        <rFont val="Arial"/>
        <family val="2"/>
      </rPr>
      <t xml:space="preserve"> eq</t>
    </r>
  </si>
  <si>
    <r>
      <t xml:space="preserve">Contacts et coordonnées
</t>
    </r>
    <r>
      <rPr>
        <sz val="11"/>
        <color indexed="8"/>
        <rFont val="Calibri"/>
        <family val="2"/>
      </rPr>
      <t xml:space="preserve">Nom/Prénom/adresse mail d'un représentant du dépositaire </t>
    </r>
    <r>
      <rPr>
        <u val="single"/>
        <sz val="11"/>
        <color indexed="8"/>
        <rFont val="Calibri"/>
        <family val="2"/>
      </rPr>
      <t>ET</t>
    </r>
    <r>
      <rPr>
        <sz val="11"/>
        <color indexed="8"/>
        <rFont val="Calibri"/>
        <family val="2"/>
      </rPr>
      <t xml:space="preserve"> d'un représentant du propriétaire du réseau (collectivité, SEM, etc). </t>
    </r>
  </si>
  <si>
    <t>Courrier d’engagement des maîtres d’ouvrage ou aménageurs à se raccorder au réseau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</si>
</sst>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
  </numFmts>
  <fonts count="63">
    <font>
      <sz val="11"/>
      <color indexed="8"/>
      <name val="Calibri"/>
      <family val="2"/>
    </font>
    <font>
      <sz val="10"/>
      <name val="Arial"/>
      <family val="0"/>
    </font>
    <font>
      <b/>
      <sz val="24"/>
      <color indexed="8"/>
      <name val="Arial"/>
      <family val="2"/>
    </font>
    <font>
      <b/>
      <sz val="16"/>
      <color indexed="8"/>
      <name val="Arial"/>
      <family val="2"/>
    </font>
    <font>
      <sz val="11"/>
      <color indexed="8"/>
      <name val="Arial"/>
      <family val="2"/>
    </font>
    <font>
      <u val="single"/>
      <sz val="14"/>
      <color indexed="56"/>
      <name val="Arial"/>
      <family val="2"/>
    </font>
    <font>
      <b/>
      <sz val="11"/>
      <color indexed="8"/>
      <name val="Arial"/>
      <family val="2"/>
    </font>
    <font>
      <u val="single"/>
      <sz val="11"/>
      <color indexed="8"/>
      <name val="Arial"/>
      <family val="2"/>
    </font>
    <font>
      <sz val="11"/>
      <color indexed="10"/>
      <name val="Arial"/>
      <family val="2"/>
    </font>
    <font>
      <b/>
      <u val="single"/>
      <sz val="11"/>
      <color indexed="8"/>
      <name val="Arial"/>
      <family val="2"/>
    </font>
    <font>
      <vertAlign val="subscript"/>
      <sz val="11"/>
      <color indexed="8"/>
      <name val="Arial"/>
      <family val="2"/>
    </font>
    <font>
      <sz val="12"/>
      <color indexed="8"/>
      <name val="Calibri"/>
      <family val="2"/>
    </font>
    <font>
      <b/>
      <sz val="16"/>
      <color indexed="8"/>
      <name val="Calibri"/>
      <family val="2"/>
    </font>
    <font>
      <sz val="8"/>
      <color indexed="8"/>
      <name val="Calibri"/>
      <family val="2"/>
    </font>
    <font>
      <b/>
      <sz val="11"/>
      <color indexed="8"/>
      <name val="Calibri"/>
      <family val="2"/>
    </font>
    <font>
      <vertAlign val="subscript"/>
      <sz val="11"/>
      <color indexed="8"/>
      <name val="Calibri"/>
      <family val="2"/>
    </font>
    <font>
      <b/>
      <sz val="18"/>
      <color indexed="8"/>
      <name val="Calibri"/>
      <family val="2"/>
    </font>
    <font>
      <b/>
      <sz val="11"/>
      <name val="Calibri"/>
      <family val="2"/>
    </font>
    <font>
      <b/>
      <sz val="14"/>
      <color indexed="8"/>
      <name val="Calibri"/>
      <family val="2"/>
    </font>
    <font>
      <b/>
      <vertAlign val="subscript"/>
      <sz val="14"/>
      <color indexed="8"/>
      <name val="Calibri"/>
      <family val="2"/>
    </font>
    <font>
      <b/>
      <sz val="12"/>
      <name val="Calibri"/>
      <family val="2"/>
    </font>
    <font>
      <sz val="11"/>
      <name val="Calibri"/>
      <family val="2"/>
    </font>
    <font>
      <sz val="11"/>
      <color indexed="10"/>
      <name val="Calibri"/>
      <family val="2"/>
    </font>
    <font>
      <b/>
      <sz val="12"/>
      <color indexed="8"/>
      <name val="Calibri"/>
      <family val="2"/>
    </font>
    <font>
      <sz val="14"/>
      <color indexed="8"/>
      <name val="Calibri"/>
      <family val="2"/>
    </font>
    <font>
      <b/>
      <sz val="11"/>
      <color indexed="62"/>
      <name val="Calibri"/>
      <family val="2"/>
    </font>
    <font>
      <b/>
      <sz val="11"/>
      <color indexed="10"/>
      <name val="Calibri"/>
      <family val="2"/>
    </font>
    <font>
      <u val="single"/>
      <sz val="11"/>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Segoe UI"/>
      <family val="2"/>
    </font>
    <font>
      <b/>
      <sz val="9"/>
      <color indexed="8"/>
      <name val="Calibri"/>
      <family val="0"/>
    </font>
    <font>
      <sz val="10"/>
      <color indexed="8"/>
      <name val="Calibri"/>
      <family val="0"/>
    </font>
    <font>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medium">
        <color indexed="8"/>
      </bottom>
    </border>
    <border>
      <left style="medium"/>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right style="medium">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medium"/>
      <right style="medium">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style="medium">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medium"/>
      <right style="medium">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0" borderId="2" applyNumberFormat="0" applyFill="0" applyAlignment="0" applyProtection="0"/>
    <xf numFmtId="0" fontId="51" fillId="26" borderId="1" applyNumberFormat="0" applyAlignment="0" applyProtection="0"/>
    <xf numFmtId="0" fontId="52" fillId="2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28" borderId="0" applyNumberFormat="0" applyBorder="0" applyAlignment="0" applyProtection="0"/>
    <xf numFmtId="0" fontId="0" fillId="29" borderId="3" applyNumberFormat="0" applyFont="0" applyAlignment="0" applyProtection="0"/>
    <xf numFmtId="9" fontId="1" fillId="0" borderId="0" applyFill="0" applyBorder="0" applyAlignment="0" applyProtection="0"/>
    <xf numFmtId="0" fontId="54" fillId="30" borderId="0" applyNumberFormat="0" applyBorder="0" applyAlignment="0" applyProtection="0"/>
    <xf numFmtId="0" fontId="55" fillId="25"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1"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32" borderId="10" xfId="0" applyFill="1" applyBorder="1" applyAlignment="1" applyProtection="1">
      <alignment/>
      <protection/>
    </xf>
    <xf numFmtId="0" fontId="2" fillId="32" borderId="0" xfId="0" applyFont="1" applyFill="1" applyAlignment="1" applyProtection="1">
      <alignment horizontal="center" vertical="center" wrapText="1"/>
      <protection/>
    </xf>
    <xf numFmtId="0" fontId="0" fillId="0" borderId="0" xfId="0" applyBorder="1" applyAlignment="1" applyProtection="1">
      <alignment/>
      <protection/>
    </xf>
    <xf numFmtId="0" fontId="4"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4" fillId="32" borderId="0" xfId="0" applyFont="1" applyFill="1" applyBorder="1" applyAlignment="1" applyProtection="1">
      <alignment horizontal="left" vertical="center" wrapText="1"/>
      <protection/>
    </xf>
    <xf numFmtId="0" fontId="7" fillId="32" borderId="0" xfId="0" applyFont="1" applyFill="1" applyBorder="1" applyAlignment="1" applyProtection="1">
      <alignment horizontal="left" vertical="center" wrapText="1"/>
      <protection/>
    </xf>
    <xf numFmtId="0" fontId="0" fillId="32" borderId="0" xfId="0" applyFill="1" applyAlignment="1" applyProtection="1">
      <alignment/>
      <protection/>
    </xf>
    <xf numFmtId="0" fontId="7" fillId="32" borderId="0" xfId="0" applyFont="1" applyFill="1" applyBorder="1" applyAlignment="1" applyProtection="1">
      <alignment/>
      <protection/>
    </xf>
    <xf numFmtId="0" fontId="7" fillId="32" borderId="0" xfId="0" applyFont="1" applyFill="1" applyBorder="1" applyAlignment="1" applyProtection="1">
      <alignment horizontal="left"/>
      <protection/>
    </xf>
    <xf numFmtId="0" fontId="4" fillId="32" borderId="0" xfId="0" applyFont="1" applyFill="1" applyBorder="1" applyAlignment="1" applyProtection="1">
      <alignment horizontal="left"/>
      <protection/>
    </xf>
    <xf numFmtId="0" fontId="12" fillId="0" borderId="11" xfId="0" applyFont="1" applyBorder="1" applyAlignment="1">
      <alignment horizontal="center" vertical="center"/>
    </xf>
    <xf numFmtId="0" fontId="13" fillId="0" borderId="12"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2" borderId="0" xfId="0" applyFill="1" applyAlignment="1">
      <alignment/>
    </xf>
    <xf numFmtId="0" fontId="16" fillId="32" borderId="0" xfId="0" applyFont="1" applyFill="1" applyAlignment="1">
      <alignment/>
    </xf>
    <xf numFmtId="0" fontId="0" fillId="33" borderId="17" xfId="0" applyFill="1" applyBorder="1" applyAlignment="1" applyProtection="1">
      <alignment/>
      <protection locked="0"/>
    </xf>
    <xf numFmtId="0" fontId="0" fillId="32" borderId="17" xfId="0" applyFont="1" applyFill="1" applyBorder="1" applyAlignment="1">
      <alignment horizontal="center"/>
    </xf>
    <xf numFmtId="0" fontId="0" fillId="32" borderId="17" xfId="0" applyFill="1" applyBorder="1" applyAlignment="1">
      <alignment/>
    </xf>
    <xf numFmtId="0" fontId="14" fillId="32" borderId="17" xfId="0" applyFont="1" applyFill="1" applyBorder="1" applyAlignment="1">
      <alignment horizontal="center"/>
    </xf>
    <xf numFmtId="166" fontId="17" fillId="0" borderId="17" xfId="0" applyNumberFormat="1" applyFont="1" applyFill="1" applyBorder="1" applyAlignment="1">
      <alignment horizontal="center"/>
    </xf>
    <xf numFmtId="0" fontId="14" fillId="32" borderId="0" xfId="0" applyFont="1" applyFill="1" applyAlignment="1">
      <alignment/>
    </xf>
    <xf numFmtId="166" fontId="14" fillId="0" borderId="17" xfId="0" applyNumberFormat="1" applyFont="1" applyFill="1" applyBorder="1" applyAlignment="1">
      <alignment horizontal="center"/>
    </xf>
    <xf numFmtId="167" fontId="14" fillId="0" borderId="17" xfId="0" applyNumberFormat="1" applyFont="1" applyFill="1" applyBorder="1" applyAlignment="1">
      <alignment horizontal="center"/>
    </xf>
    <xf numFmtId="0" fontId="14" fillId="32" borderId="0" xfId="0" applyFont="1" applyFill="1" applyBorder="1" applyAlignment="1">
      <alignment/>
    </xf>
    <xf numFmtId="167" fontId="14" fillId="32" borderId="0" xfId="0" applyNumberFormat="1" applyFont="1" applyFill="1" applyBorder="1" applyAlignment="1">
      <alignment horizontal="center"/>
    </xf>
    <xf numFmtId="0" fontId="20" fillId="34" borderId="18" xfId="0" applyFont="1" applyFill="1" applyBorder="1" applyAlignment="1">
      <alignment horizontal="center" wrapText="1"/>
    </xf>
    <xf numFmtId="0" fontId="0" fillId="32" borderId="19" xfId="0" applyFill="1" applyBorder="1" applyAlignment="1">
      <alignment horizontal="center"/>
    </xf>
    <xf numFmtId="0" fontId="14" fillId="32" borderId="20" xfId="0" applyFont="1" applyFill="1" applyBorder="1" applyAlignment="1">
      <alignment horizontal="center" vertical="center" wrapText="1"/>
    </xf>
    <xf numFmtId="0" fontId="14" fillId="32" borderId="20" xfId="0" applyFont="1" applyFill="1" applyBorder="1" applyAlignment="1">
      <alignment horizontal="center" vertical="center"/>
    </xf>
    <xf numFmtId="0" fontId="14" fillId="32" borderId="21" xfId="0" applyFont="1" applyFill="1" applyBorder="1" applyAlignment="1">
      <alignment horizontal="center" vertical="center"/>
    </xf>
    <xf numFmtId="0" fontId="0" fillId="0" borderId="0" xfId="0" applyFill="1" applyBorder="1" applyAlignment="1" applyProtection="1">
      <alignment/>
      <protection locked="0"/>
    </xf>
    <xf numFmtId="0" fontId="0" fillId="34" borderId="18" xfId="0" applyFill="1" applyBorder="1" applyAlignment="1">
      <alignment/>
    </xf>
    <xf numFmtId="0" fontId="0" fillId="32" borderId="10" xfId="0" applyFill="1" applyBorder="1" applyAlignment="1">
      <alignment horizontal="center"/>
    </xf>
    <xf numFmtId="0" fontId="0" fillId="34" borderId="22" xfId="0" applyFill="1" applyBorder="1" applyAlignment="1">
      <alignment/>
    </xf>
    <xf numFmtId="0" fontId="0" fillId="33" borderId="17" xfId="0" applyFill="1" applyBorder="1" applyAlignment="1" applyProtection="1">
      <alignment horizontal="center"/>
      <protection locked="0"/>
    </xf>
    <xf numFmtId="167" fontId="0" fillId="32" borderId="17" xfId="0" applyNumberFormat="1" applyFill="1" applyBorder="1" applyAlignment="1">
      <alignment horizontal="center"/>
    </xf>
    <xf numFmtId="167" fontId="0" fillId="33" borderId="17" xfId="0" applyNumberFormat="1" applyFill="1" applyBorder="1" applyAlignment="1" applyProtection="1">
      <alignment horizontal="center"/>
      <protection locked="0"/>
    </xf>
    <xf numFmtId="0" fontId="21" fillId="0" borderId="0" xfId="0" applyFont="1" applyFill="1" applyBorder="1" applyAlignment="1" applyProtection="1">
      <alignment vertical="center" wrapText="1"/>
      <protection locked="0"/>
    </xf>
    <xf numFmtId="0" fontId="21" fillId="32" borderId="17" xfId="0" applyFont="1" applyFill="1" applyBorder="1" applyAlignment="1">
      <alignment vertical="center" wrapText="1"/>
    </xf>
    <xf numFmtId="0" fontId="0" fillId="32" borderId="17" xfId="0" applyFont="1" applyFill="1" applyBorder="1" applyAlignment="1">
      <alignment vertical="center" wrapText="1"/>
    </xf>
    <xf numFmtId="167" fontId="21" fillId="32" borderId="17" xfId="0" applyNumberFormat="1" applyFont="1" applyFill="1" applyBorder="1" applyAlignment="1">
      <alignment horizontal="center"/>
    </xf>
    <xf numFmtId="0" fontId="0" fillId="32" borderId="0" xfId="0" applyFill="1" applyBorder="1" applyAlignment="1">
      <alignment/>
    </xf>
    <xf numFmtId="0" fontId="0" fillId="34" borderId="23" xfId="0" applyFill="1" applyBorder="1" applyAlignment="1" applyProtection="1">
      <alignment/>
      <protection locked="0"/>
    </xf>
    <xf numFmtId="167" fontId="22" fillId="32" borderId="17" xfId="0" applyNumberFormat="1" applyFont="1" applyFill="1" applyBorder="1" applyAlignment="1">
      <alignment horizontal="center"/>
    </xf>
    <xf numFmtId="167" fontId="0" fillId="32" borderId="0" xfId="0" applyNumberFormat="1" applyFill="1" applyBorder="1" applyAlignment="1">
      <alignment horizontal="center"/>
    </xf>
    <xf numFmtId="0" fontId="0" fillId="34" borderId="22" xfId="0" applyFill="1" applyBorder="1" applyAlignment="1" applyProtection="1">
      <alignment/>
      <protection locked="0"/>
    </xf>
    <xf numFmtId="0" fontId="14" fillId="32" borderId="20" xfId="0" applyFont="1" applyFill="1" applyBorder="1" applyAlignment="1">
      <alignment horizontal="center"/>
    </xf>
    <xf numFmtId="0" fontId="0" fillId="0" borderId="24" xfId="0" applyFont="1" applyBorder="1" applyAlignment="1">
      <alignment wrapText="1"/>
    </xf>
    <xf numFmtId="0" fontId="14" fillId="32" borderId="20" xfId="0" applyFont="1" applyFill="1" applyBorder="1" applyAlignment="1">
      <alignment horizontal="center" wrapText="1"/>
    </xf>
    <xf numFmtId="0" fontId="14" fillId="32" borderId="17" xfId="0" applyFont="1" applyFill="1" applyBorder="1" applyAlignment="1">
      <alignment horizontal="center" wrapText="1"/>
    </xf>
    <xf numFmtId="0" fontId="0" fillId="0" borderId="17" xfId="0" applyFill="1" applyBorder="1" applyAlignment="1">
      <alignment horizontal="center"/>
    </xf>
    <xf numFmtId="1" fontId="14" fillId="0" borderId="17" xfId="0" applyNumberFormat="1" applyFont="1" applyFill="1" applyBorder="1" applyAlignment="1">
      <alignment horizontal="center"/>
    </xf>
    <xf numFmtId="1" fontId="14" fillId="32" borderId="17" xfId="0" applyNumberFormat="1" applyFont="1" applyFill="1" applyBorder="1" applyAlignment="1">
      <alignment horizontal="center"/>
    </xf>
    <xf numFmtId="1" fontId="0" fillId="32" borderId="17" xfId="0" applyNumberFormat="1" applyFill="1" applyBorder="1" applyAlignment="1">
      <alignment horizontal="center"/>
    </xf>
    <xf numFmtId="1" fontId="14" fillId="0" borderId="25" xfId="0" applyNumberFormat="1" applyFont="1" applyFill="1" applyBorder="1" applyAlignment="1">
      <alignment horizontal="center"/>
    </xf>
    <xf numFmtId="0" fontId="0" fillId="34" borderId="26" xfId="0" applyFill="1" applyBorder="1" applyAlignment="1" applyProtection="1">
      <alignment/>
      <protection locked="0"/>
    </xf>
    <xf numFmtId="0" fontId="14" fillId="32" borderId="0" xfId="0" applyFont="1" applyFill="1" applyBorder="1" applyAlignment="1">
      <alignment horizontal="center"/>
    </xf>
    <xf numFmtId="0" fontId="14" fillId="32" borderId="27" xfId="0" applyFont="1" applyFill="1" applyBorder="1" applyAlignment="1">
      <alignment horizontal="center"/>
    </xf>
    <xf numFmtId="1" fontId="0" fillId="32" borderId="28" xfId="0" applyNumberFormat="1" applyFill="1" applyBorder="1" applyAlignment="1">
      <alignment horizontal="center"/>
    </xf>
    <xf numFmtId="1" fontId="14" fillId="0" borderId="29" xfId="0" applyNumberFormat="1" applyFont="1" applyFill="1" applyBorder="1" applyAlignment="1">
      <alignment horizontal="center"/>
    </xf>
    <xf numFmtId="1" fontId="0" fillId="32" borderId="29" xfId="0" applyNumberFormat="1" applyFill="1" applyBorder="1" applyAlignment="1">
      <alignment horizontal="center"/>
    </xf>
    <xf numFmtId="0" fontId="0" fillId="0" borderId="0" xfId="0" applyFill="1" applyAlignment="1">
      <alignment/>
    </xf>
    <xf numFmtId="1" fontId="0" fillId="32" borderId="25" xfId="0" applyNumberFormat="1" applyFill="1" applyBorder="1" applyAlignment="1">
      <alignment horizontal="center"/>
    </xf>
    <xf numFmtId="1" fontId="0" fillId="0" borderId="17" xfId="0" applyNumberFormat="1"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32" borderId="30" xfId="0" applyFill="1" applyBorder="1" applyAlignment="1">
      <alignment/>
    </xf>
    <xf numFmtId="0" fontId="0" fillId="32" borderId="31" xfId="0" applyFill="1" applyBorder="1" applyAlignment="1">
      <alignment/>
    </xf>
    <xf numFmtId="1" fontId="0" fillId="33" borderId="17" xfId="0" applyNumberFormat="1" applyFill="1" applyBorder="1" applyAlignment="1" applyProtection="1">
      <alignment horizontal="center"/>
      <protection locked="0"/>
    </xf>
    <xf numFmtId="0" fontId="0" fillId="32" borderId="20" xfId="0" applyFont="1" applyFill="1" applyBorder="1" applyAlignment="1">
      <alignment horizontal="center"/>
    </xf>
    <xf numFmtId="0" fontId="0" fillId="33" borderId="17" xfId="0" applyFont="1" applyFill="1" applyBorder="1" applyAlignment="1" applyProtection="1">
      <alignment horizontal="center" vertical="center"/>
      <protection locked="0"/>
    </xf>
    <xf numFmtId="0" fontId="0" fillId="0" borderId="17" xfId="0" applyFill="1" applyBorder="1" applyAlignment="1">
      <alignment/>
    </xf>
    <xf numFmtId="1" fontId="0" fillId="32" borderId="0" xfId="0" applyNumberFormat="1" applyFill="1" applyAlignment="1">
      <alignment/>
    </xf>
    <xf numFmtId="0" fontId="0" fillId="32" borderId="25" xfId="0" applyFill="1" applyBorder="1" applyAlignment="1">
      <alignment horizontal="center"/>
    </xf>
    <xf numFmtId="167" fontId="0" fillId="32" borderId="25" xfId="0" applyNumberFormat="1" applyFill="1" applyBorder="1" applyAlignment="1">
      <alignment horizontal="center"/>
    </xf>
    <xf numFmtId="0" fontId="22" fillId="32" borderId="20" xfId="0" applyFont="1" applyFill="1" applyBorder="1" applyAlignment="1">
      <alignment horizontal="center"/>
    </xf>
    <xf numFmtId="1" fontId="0" fillId="32" borderId="20" xfId="0" applyNumberFormat="1" applyFill="1" applyBorder="1" applyAlignment="1">
      <alignment horizontal="center"/>
    </xf>
    <xf numFmtId="0" fontId="22" fillId="32" borderId="17" xfId="0" applyFont="1" applyFill="1" applyBorder="1" applyAlignment="1">
      <alignment horizontal="center"/>
    </xf>
    <xf numFmtId="0" fontId="0" fillId="32" borderId="0" xfId="0" applyFill="1" applyBorder="1" applyAlignment="1">
      <alignment horizontal="center"/>
    </xf>
    <xf numFmtId="0" fontId="0" fillId="0" borderId="0" xfId="0" applyFill="1" applyBorder="1" applyAlignment="1">
      <alignment horizontal="center"/>
    </xf>
    <xf numFmtId="0" fontId="22" fillId="32" borderId="0" xfId="0" applyFont="1" applyFill="1" applyBorder="1" applyAlignment="1">
      <alignment horizontal="center"/>
    </xf>
    <xf numFmtId="1" fontId="0" fillId="32" borderId="0" xfId="0" applyNumberFormat="1" applyFill="1" applyBorder="1" applyAlignment="1">
      <alignment horizontal="center"/>
    </xf>
    <xf numFmtId="0" fontId="24" fillId="32" borderId="0" xfId="0" applyFont="1" applyFill="1" applyAlignment="1">
      <alignment/>
    </xf>
    <xf numFmtId="0" fontId="18" fillId="32" borderId="0" xfId="0" applyFont="1" applyFill="1" applyAlignment="1">
      <alignment/>
    </xf>
    <xf numFmtId="0" fontId="21" fillId="35" borderId="0" xfId="0" applyFont="1" applyFill="1" applyAlignment="1">
      <alignment/>
    </xf>
    <xf numFmtId="0" fontId="0" fillId="35" borderId="0" xfId="0" applyFont="1" applyFill="1" applyAlignment="1">
      <alignment/>
    </xf>
    <xf numFmtId="0" fontId="0" fillId="34" borderId="17" xfId="0" applyFill="1" applyBorder="1" applyAlignment="1" applyProtection="1">
      <alignment horizontal="center"/>
      <protection locked="0"/>
    </xf>
    <xf numFmtId="167" fontId="0" fillId="0" borderId="17" xfId="0" applyNumberFormat="1" applyFill="1" applyBorder="1" applyAlignment="1">
      <alignment horizontal="center"/>
    </xf>
    <xf numFmtId="0" fontId="0" fillId="32" borderId="17" xfId="0" applyFont="1" applyFill="1" applyBorder="1" applyAlignment="1">
      <alignment horizontal="right"/>
    </xf>
    <xf numFmtId="0" fontId="22" fillId="32" borderId="0" xfId="0" applyFont="1" applyFill="1" applyAlignment="1">
      <alignment/>
    </xf>
    <xf numFmtId="0" fontId="23" fillId="32" borderId="0" xfId="0" applyFont="1" applyFill="1" applyAlignment="1">
      <alignment/>
    </xf>
    <xf numFmtId="0" fontId="25" fillId="32" borderId="17" xfId="0" applyFont="1" applyFill="1" applyBorder="1" applyAlignment="1">
      <alignment horizontal="center"/>
    </xf>
    <xf numFmtId="0" fontId="21" fillId="32" borderId="17" xfId="0" applyFont="1" applyFill="1" applyBorder="1" applyAlignment="1">
      <alignment horizontal="center"/>
    </xf>
    <xf numFmtId="0" fontId="26" fillId="32" borderId="17" xfId="0" applyFont="1" applyFill="1" applyBorder="1" applyAlignment="1">
      <alignment horizontal="center"/>
    </xf>
    <xf numFmtId="0" fontId="0" fillId="32" borderId="17" xfId="0" applyFont="1" applyFill="1" applyBorder="1" applyAlignment="1">
      <alignment/>
    </xf>
    <xf numFmtId="1" fontId="0" fillId="36" borderId="17" xfId="0" applyNumberFormat="1" applyFill="1" applyBorder="1" applyAlignment="1" applyProtection="1">
      <alignment horizontal="center"/>
      <protection locked="0"/>
    </xf>
    <xf numFmtId="0" fontId="0" fillId="0" borderId="30" xfId="0" applyBorder="1" applyAlignment="1">
      <alignment/>
    </xf>
    <xf numFmtId="0" fontId="0" fillId="0" borderId="32" xfId="0" applyBorder="1" applyAlignment="1">
      <alignment/>
    </xf>
    <xf numFmtId="0" fontId="2" fillId="32" borderId="0" xfId="0" applyFont="1" applyFill="1" applyBorder="1" applyAlignment="1" applyProtection="1">
      <alignment horizontal="center" vertical="center" wrapText="1"/>
      <protection/>
    </xf>
    <xf numFmtId="0" fontId="3" fillId="32" borderId="10" xfId="0" applyFont="1" applyFill="1" applyBorder="1" applyAlignment="1" applyProtection="1">
      <alignment horizontal="left" wrapText="1"/>
      <protection/>
    </xf>
    <xf numFmtId="0" fontId="4" fillId="32" borderId="29" xfId="0" applyFont="1" applyFill="1" applyBorder="1" applyAlignment="1" applyProtection="1">
      <alignment horizontal="left" vertical="center" wrapText="1"/>
      <protection/>
    </xf>
    <xf numFmtId="0" fontId="7" fillId="32" borderId="0" xfId="0" applyFont="1" applyFill="1" applyBorder="1" applyAlignment="1" applyProtection="1">
      <alignment horizontal="center"/>
      <protection/>
    </xf>
    <xf numFmtId="0" fontId="4" fillId="32" borderId="0" xfId="0" applyFont="1" applyFill="1" applyBorder="1" applyAlignment="1" applyProtection="1">
      <alignment horizontal="left" vertical="center" wrapText="1"/>
      <protection/>
    </xf>
    <xf numFmtId="0" fontId="4" fillId="32" borderId="0" xfId="0" applyFont="1" applyFill="1" applyBorder="1" applyAlignment="1" applyProtection="1">
      <alignment horizontal="center" vertical="center" wrapText="1"/>
      <protection/>
    </xf>
    <xf numFmtId="0" fontId="7" fillId="32" borderId="29" xfId="0" applyFont="1" applyFill="1" applyBorder="1" applyAlignment="1" applyProtection="1">
      <alignment horizontal="left" vertical="center" wrapText="1"/>
      <protection/>
    </xf>
    <xf numFmtId="0" fontId="4" fillId="32" borderId="0" xfId="0" applyFont="1" applyFill="1" applyBorder="1" applyAlignment="1" applyProtection="1">
      <alignment horizontal="center"/>
      <protection/>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0" fillId="32" borderId="17" xfId="0" applyFont="1" applyFill="1" applyBorder="1" applyAlignment="1">
      <alignment horizontal="center"/>
    </xf>
    <xf numFmtId="0" fontId="0" fillId="32" borderId="17" xfId="0" applyFont="1" applyFill="1" applyBorder="1" applyAlignment="1">
      <alignment horizontal="center" vertical="center" wrapText="1"/>
    </xf>
    <xf numFmtId="0" fontId="0" fillId="32" borderId="17" xfId="0" applyFont="1" applyFill="1" applyBorder="1" applyAlignment="1">
      <alignment horizontal="left" vertical="center" wrapText="1"/>
    </xf>
    <xf numFmtId="0" fontId="16" fillId="32" borderId="0" xfId="0" applyFont="1" applyFill="1" applyBorder="1" applyAlignment="1">
      <alignment horizontal="center"/>
    </xf>
    <xf numFmtId="0" fontId="14" fillId="32" borderId="17" xfId="0" applyFont="1" applyFill="1" applyBorder="1" applyAlignment="1">
      <alignment horizontal="center"/>
    </xf>
    <xf numFmtId="0" fontId="0" fillId="33" borderId="17" xfId="0" applyFont="1" applyFill="1" applyBorder="1" applyAlignment="1">
      <alignment horizontal="center"/>
    </xf>
    <xf numFmtId="0" fontId="0" fillId="32" borderId="0" xfId="0" applyFill="1" applyBorder="1" applyAlignment="1">
      <alignment horizontal="left" vertical="center" wrapText="1"/>
    </xf>
    <xf numFmtId="0" fontId="18" fillId="34" borderId="36" xfId="0" applyFont="1" applyFill="1" applyBorder="1" applyAlignment="1">
      <alignment horizontal="center" vertical="center"/>
    </xf>
    <xf numFmtId="0" fontId="0" fillId="32" borderId="27" xfId="0" applyFill="1" applyBorder="1" applyAlignment="1">
      <alignment horizontal="center"/>
    </xf>
    <xf numFmtId="0" fontId="18" fillId="34" borderId="36" xfId="0" applyFont="1" applyFill="1" applyBorder="1" applyAlignment="1">
      <alignment horizontal="center" vertical="center" wrapText="1"/>
    </xf>
    <xf numFmtId="0" fontId="0" fillId="32" borderId="19" xfId="0" applyFill="1" applyBorder="1" applyAlignment="1">
      <alignment horizontal="center"/>
    </xf>
    <xf numFmtId="1" fontId="14" fillId="0" borderId="17" xfId="0" applyNumberFormat="1" applyFont="1" applyFill="1" applyBorder="1" applyAlignment="1">
      <alignment horizontal="center"/>
    </xf>
    <xf numFmtId="0" fontId="0" fillId="0" borderId="53" xfId="0" applyFill="1" applyBorder="1" applyAlignment="1">
      <alignment horizontal="center"/>
    </xf>
    <xf numFmtId="0" fontId="0" fillId="32" borderId="54" xfId="0" applyFill="1" applyBorder="1" applyAlignment="1">
      <alignment horizontal="center"/>
    </xf>
    <xf numFmtId="0" fontId="0" fillId="32" borderId="55" xfId="0" applyFont="1" applyFill="1" applyBorder="1" applyAlignment="1">
      <alignment horizontal="center"/>
    </xf>
    <xf numFmtId="0" fontId="0" fillId="0" borderId="27" xfId="0" applyFill="1" applyBorder="1" applyAlignment="1">
      <alignment horizontal="center"/>
    </xf>
    <xf numFmtId="1" fontId="0" fillId="0" borderId="17" xfId="0" applyNumberFormat="1" applyFill="1" applyBorder="1" applyAlignment="1">
      <alignment horizontal="center"/>
    </xf>
    <xf numFmtId="0" fontId="18" fillId="34" borderId="23" xfId="0" applyFont="1" applyFill="1" applyBorder="1" applyAlignment="1">
      <alignment horizontal="center" vertical="center"/>
    </xf>
    <xf numFmtId="0" fontId="0" fillId="32" borderId="0" xfId="0" applyFont="1" applyFill="1" applyBorder="1" applyAlignment="1">
      <alignment horizontal="center"/>
    </xf>
    <xf numFmtId="0" fontId="12" fillId="32" borderId="0"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8</xdr:row>
      <xdr:rowOff>152400</xdr:rowOff>
    </xdr:from>
    <xdr:to>
      <xdr:col>4</xdr:col>
      <xdr:colOff>1952625</xdr:colOff>
      <xdr:row>8</xdr:row>
      <xdr:rowOff>2828925</xdr:rowOff>
    </xdr:to>
    <xdr:pic>
      <xdr:nvPicPr>
        <xdr:cNvPr id="1" name="Picture 916"/>
        <xdr:cNvPicPr preferRelativeResize="1">
          <a:picLocks noChangeAspect="1"/>
        </xdr:cNvPicPr>
      </xdr:nvPicPr>
      <xdr:blipFill>
        <a:blip r:embed="rId1"/>
        <a:stretch>
          <a:fillRect/>
        </a:stretch>
      </xdr:blipFill>
      <xdr:spPr>
        <a:xfrm>
          <a:off x="1219200" y="8905875"/>
          <a:ext cx="7162800" cy="2686050"/>
        </a:xfrm>
        <a:prstGeom prst="rect">
          <a:avLst/>
        </a:prstGeom>
        <a:noFill/>
        <a:ln w="9525" cmpd="sng">
          <a:noFill/>
        </a:ln>
      </xdr:spPr>
    </xdr:pic>
    <xdr:clientData/>
  </xdr:twoCellAnchor>
  <xdr:twoCellAnchor>
    <xdr:from>
      <xdr:col>1</xdr:col>
      <xdr:colOff>1371600</xdr:colOff>
      <xdr:row>2</xdr:row>
      <xdr:rowOff>466725</xdr:rowOff>
    </xdr:from>
    <xdr:to>
      <xdr:col>4</xdr:col>
      <xdr:colOff>971550</xdr:colOff>
      <xdr:row>8</xdr:row>
      <xdr:rowOff>9525</xdr:rowOff>
    </xdr:to>
    <xdr:grpSp>
      <xdr:nvGrpSpPr>
        <xdr:cNvPr id="2" name="Groupe 94"/>
        <xdr:cNvGrpSpPr>
          <a:grpSpLocks/>
        </xdr:cNvGrpSpPr>
      </xdr:nvGrpSpPr>
      <xdr:grpSpPr>
        <a:xfrm>
          <a:off x="1657350" y="2047875"/>
          <a:ext cx="5743575" cy="6715125"/>
          <a:chOff x="2750" y="3213"/>
          <a:chExt cx="9527" cy="10537"/>
        </a:xfrm>
        <a:solidFill>
          <a:srgbClr val="FFFFFF"/>
        </a:solidFill>
      </xdr:grpSpPr>
      <xdr:grpSp>
        <xdr:nvGrpSpPr>
          <xdr:cNvPr id="3" name="Groupe 95"/>
          <xdr:cNvGrpSpPr>
            <a:grpSpLocks/>
          </xdr:cNvGrpSpPr>
        </xdr:nvGrpSpPr>
        <xdr:grpSpPr>
          <a:xfrm>
            <a:off x="2750" y="3213"/>
            <a:ext cx="8812" cy="10537"/>
            <a:chOff x="2750" y="3213"/>
            <a:chExt cx="8813" cy="10537"/>
          </a:xfrm>
          <a:solidFill>
            <a:srgbClr val="FFFFFF"/>
          </a:solidFill>
        </xdr:grpSpPr>
        <xdr:grpSp>
          <xdr:nvGrpSpPr>
            <xdr:cNvPr id="4" name="Groupe 97"/>
            <xdr:cNvGrpSpPr>
              <a:grpSpLocks/>
            </xdr:cNvGrpSpPr>
          </xdr:nvGrpSpPr>
          <xdr:grpSpPr>
            <a:xfrm>
              <a:off x="5251" y="12356"/>
              <a:ext cx="2025" cy="150"/>
              <a:chOff x="5251" y="12357"/>
              <a:chExt cx="2024" cy="149"/>
            </a:xfrm>
            <a:solidFill>
              <a:srgbClr val="FFFFFF"/>
            </a:solidFill>
          </xdr:grpSpPr>
          <xdr:sp>
            <xdr:nvSpPr>
              <xdr:cNvPr id="5" name="Connecteur droit 164"/>
              <xdr:cNvSpPr>
                <a:spLocks/>
              </xdr:cNvSpPr>
            </xdr:nvSpPr>
            <xdr:spPr>
              <a:xfrm>
                <a:off x="5251" y="12357"/>
                <a:ext cx="2024" cy="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Connecteur droit 165"/>
              <xdr:cNvSpPr>
                <a:spLocks/>
              </xdr:cNvSpPr>
            </xdr:nvSpPr>
            <xdr:spPr>
              <a:xfrm>
                <a:off x="5251" y="12508"/>
                <a:ext cx="2024" cy="0"/>
              </a:xfrm>
              <a:prstGeom prst="line">
                <a:avLst/>
              </a:prstGeom>
              <a:noFill/>
              <a:ln w="936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7" name="Rectangle 98"/>
            <xdr:cNvSpPr>
              <a:spLocks/>
            </xdr:cNvSpPr>
          </xdr:nvSpPr>
          <xdr:spPr>
            <a:xfrm>
              <a:off x="4535" y="10702"/>
              <a:ext cx="3459" cy="2031"/>
            </a:xfrm>
            <a:prstGeom prst="rect">
              <a:avLst/>
            </a:prstGeom>
            <a:no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e 99"/>
            <xdr:cNvGrpSpPr>
              <a:grpSpLocks/>
            </xdr:cNvGrpSpPr>
          </xdr:nvGrpSpPr>
          <xdr:grpSpPr>
            <a:xfrm>
              <a:off x="3583" y="11045"/>
              <a:ext cx="952" cy="0"/>
              <a:chOff x="3583" y="11044"/>
              <a:chExt cx="951" cy="0"/>
            </a:xfrm>
            <a:solidFill>
              <a:srgbClr val="FFFFFF"/>
            </a:solidFill>
          </xdr:grpSpPr>
          <xdr:sp>
            <xdr:nvSpPr>
              <xdr:cNvPr id="9" name="Connecteur droit avec flèche 162"/>
              <xdr:cNvSpPr>
                <a:spLocks/>
              </xdr:cNvSpPr>
            </xdr:nvSpPr>
            <xdr:spPr>
              <a:xfrm>
                <a:off x="3583" y="11044"/>
                <a:ext cx="714" cy="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Connecteur droit 163"/>
              <xdr:cNvSpPr>
                <a:spLocks/>
              </xdr:cNvSpPr>
            </xdr:nvSpPr>
            <xdr:spPr>
              <a:xfrm>
                <a:off x="4297" y="11044"/>
                <a:ext cx="237"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1" name="Connecteur droit 161"/>
            <xdr:cNvSpPr>
              <a:spLocks/>
            </xdr:cNvSpPr>
          </xdr:nvSpPr>
          <xdr:spPr>
            <a:xfrm>
              <a:off x="4299" y="3213"/>
              <a:ext cx="236"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e 101"/>
            <xdr:cNvGrpSpPr>
              <a:grpSpLocks/>
            </xdr:cNvGrpSpPr>
          </xdr:nvGrpSpPr>
          <xdr:grpSpPr>
            <a:xfrm>
              <a:off x="3583" y="12399"/>
              <a:ext cx="952" cy="0"/>
              <a:chOff x="3583" y="12399"/>
              <a:chExt cx="951" cy="0"/>
            </a:xfrm>
            <a:solidFill>
              <a:srgbClr val="FFFFFF"/>
            </a:solidFill>
          </xdr:grpSpPr>
          <xdr:sp>
            <xdr:nvSpPr>
              <xdr:cNvPr id="13" name="Connecteur droit avec flèche 158"/>
              <xdr:cNvSpPr>
                <a:spLocks/>
              </xdr:cNvSpPr>
            </xdr:nvSpPr>
            <xdr:spPr>
              <a:xfrm>
                <a:off x="3583" y="12399"/>
                <a:ext cx="714" cy="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Connecteur droit 159"/>
              <xdr:cNvSpPr>
                <a:spLocks/>
              </xdr:cNvSpPr>
            </xdr:nvSpPr>
            <xdr:spPr>
              <a:xfrm>
                <a:off x="4297" y="12399"/>
                <a:ext cx="237"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5" name="Rectangle 102"/>
            <xdr:cNvSpPr>
              <a:spLocks/>
            </xdr:cNvSpPr>
          </xdr:nvSpPr>
          <xdr:spPr>
            <a:xfrm>
              <a:off x="4660" y="10821"/>
              <a:ext cx="584" cy="448"/>
            </a:xfrm>
            <a:prstGeom prst="rect">
              <a:avLst/>
            </a:prstGeom>
            <a:no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03"/>
            <xdr:cNvSpPr>
              <a:spLocks/>
            </xdr:cNvSpPr>
          </xdr:nvSpPr>
          <xdr:spPr>
            <a:xfrm>
              <a:off x="4660" y="11495"/>
              <a:ext cx="584" cy="448"/>
            </a:xfrm>
            <a:prstGeom prst="rect">
              <a:avLst/>
            </a:prstGeom>
            <a:no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104"/>
            <xdr:cNvSpPr>
              <a:spLocks/>
            </xdr:cNvSpPr>
          </xdr:nvSpPr>
          <xdr:spPr>
            <a:xfrm>
              <a:off x="4660" y="12167"/>
              <a:ext cx="584" cy="461"/>
            </a:xfrm>
            <a:prstGeom prst="rect">
              <a:avLst/>
            </a:prstGeom>
            <a:no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8" name="Groupe 105"/>
            <xdr:cNvGrpSpPr>
              <a:grpSpLocks/>
            </xdr:cNvGrpSpPr>
          </xdr:nvGrpSpPr>
          <xdr:grpSpPr>
            <a:xfrm>
              <a:off x="6086" y="12401"/>
              <a:ext cx="238" cy="224"/>
              <a:chOff x="6085" y="12400"/>
              <a:chExt cx="237" cy="225"/>
            </a:xfrm>
            <a:solidFill>
              <a:srgbClr val="FFFFFF"/>
            </a:solidFill>
          </xdr:grpSpPr>
          <xdr:grpSp>
            <xdr:nvGrpSpPr>
              <xdr:cNvPr id="19" name="Groupe 153"/>
              <xdr:cNvGrpSpPr>
                <a:grpSpLocks/>
              </xdr:cNvGrpSpPr>
            </xdr:nvGrpSpPr>
            <xdr:grpSpPr>
              <a:xfrm>
                <a:off x="6085" y="12400"/>
                <a:ext cx="237" cy="225"/>
                <a:chOff x="6085" y="12400"/>
                <a:chExt cx="237" cy="225"/>
              </a:xfrm>
              <a:solidFill>
                <a:srgbClr val="FFFFFF"/>
              </a:solidFill>
            </xdr:grpSpPr>
            <xdr:sp>
              <xdr:nvSpPr>
                <xdr:cNvPr id="20" name="Organigramme : Connecteur 155"/>
                <xdr:cNvSpPr>
                  <a:spLocks/>
                </xdr:cNvSpPr>
              </xdr:nvSpPr>
              <xdr:spPr>
                <a:xfrm>
                  <a:off x="6085" y="12400"/>
                  <a:ext cx="237" cy="225"/>
                </a:xfrm>
                <a:prstGeom prst="flowChartConnector">
                  <a:avLst/>
                </a:prstGeom>
                <a:no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Connecteur droit 156"/>
                <xdr:cNvSpPr>
                  <a:spLocks/>
                </xdr:cNvSpPr>
              </xdr:nvSpPr>
              <xdr:spPr>
                <a:xfrm>
                  <a:off x="6117" y="12430"/>
                  <a:ext cx="205" cy="8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Connecteur droit 157"/>
                <xdr:cNvSpPr>
                  <a:spLocks/>
                </xdr:cNvSpPr>
              </xdr:nvSpPr>
              <xdr:spPr>
                <a:xfrm flipH="1">
                  <a:off x="6117" y="12520"/>
                  <a:ext cx="205" cy="74"/>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3" name="Connecteur droit 154"/>
              <xdr:cNvSpPr>
                <a:spLocks/>
              </xdr:cNvSpPr>
            </xdr:nvSpPr>
            <xdr:spPr>
              <a:xfrm>
                <a:off x="6117" y="12430"/>
                <a:ext cx="0" cy="16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4" name="Rectangle à coins arrondis 106"/>
            <xdr:cNvSpPr>
              <a:spLocks/>
            </xdr:cNvSpPr>
          </xdr:nvSpPr>
          <xdr:spPr>
            <a:xfrm>
              <a:off x="7284" y="12167"/>
              <a:ext cx="236" cy="461"/>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Connecteur droit 107"/>
            <xdr:cNvSpPr>
              <a:spLocks/>
            </xdr:cNvSpPr>
          </xdr:nvSpPr>
          <xdr:spPr>
            <a:xfrm>
              <a:off x="7996" y="11838"/>
              <a:ext cx="2970" cy="0"/>
            </a:xfrm>
            <a:prstGeom prst="line">
              <a:avLst/>
            </a:prstGeom>
            <a:noFill/>
            <a:ln w="936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Connecteur droit 108"/>
            <xdr:cNvSpPr>
              <a:spLocks/>
            </xdr:cNvSpPr>
          </xdr:nvSpPr>
          <xdr:spPr>
            <a:xfrm>
              <a:off x="7996" y="12064"/>
              <a:ext cx="2384" cy="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Connecteur droit 109"/>
            <xdr:cNvSpPr>
              <a:spLocks/>
            </xdr:cNvSpPr>
          </xdr:nvSpPr>
          <xdr:spPr>
            <a:xfrm flipV="1">
              <a:off x="10382" y="9685"/>
              <a:ext cx="0" cy="2389"/>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8" name="Groupe 110"/>
            <xdr:cNvGrpSpPr>
              <a:grpSpLocks/>
            </xdr:cNvGrpSpPr>
          </xdr:nvGrpSpPr>
          <xdr:grpSpPr>
            <a:xfrm>
              <a:off x="10730" y="8900"/>
              <a:ext cx="833" cy="901"/>
              <a:chOff x="10730" y="8900"/>
              <a:chExt cx="832" cy="902"/>
            </a:xfrm>
            <a:solidFill>
              <a:srgbClr val="FFFFFF"/>
            </a:solidFill>
          </xdr:grpSpPr>
          <xdr:sp>
            <xdr:nvSpPr>
              <xdr:cNvPr id="29" name="Rectangle 148"/>
              <xdr:cNvSpPr>
                <a:spLocks/>
              </xdr:cNvSpPr>
            </xdr:nvSpPr>
            <xdr:spPr>
              <a:xfrm>
                <a:off x="10856" y="8900"/>
                <a:ext cx="707" cy="902"/>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0" name="Groupe 149"/>
              <xdr:cNvGrpSpPr>
                <a:grpSpLocks/>
              </xdr:cNvGrpSpPr>
            </xdr:nvGrpSpPr>
            <xdr:grpSpPr>
              <a:xfrm>
                <a:off x="10730" y="9475"/>
                <a:ext cx="236" cy="226"/>
                <a:chOff x="10730" y="9475"/>
                <a:chExt cx="236" cy="226"/>
              </a:xfrm>
              <a:solidFill>
                <a:srgbClr val="FFFFFF"/>
              </a:solidFill>
            </xdr:grpSpPr>
            <xdr:sp>
              <xdr:nvSpPr>
                <xdr:cNvPr id="31" name="Ellipse 150"/>
                <xdr:cNvSpPr>
                  <a:spLocks/>
                </xdr:cNvSpPr>
              </xdr:nvSpPr>
              <xdr:spPr>
                <a:xfrm>
                  <a:off x="10730" y="9475"/>
                  <a:ext cx="236" cy="226"/>
                </a:xfrm>
                <a:prstGeom prst="ellipse">
                  <a:avLst/>
                </a:prstGeom>
                <a:solidFill>
                  <a:srgbClr val="FFFFFF"/>
                </a:solid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Connecteur droit 151"/>
                <xdr:cNvSpPr>
                  <a:spLocks/>
                </xdr:cNvSpPr>
              </xdr:nvSpPr>
              <xdr:spPr>
                <a:xfrm>
                  <a:off x="10761" y="9505"/>
                  <a:ext cx="173" cy="16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Connecteur droit 152"/>
                <xdr:cNvSpPr>
                  <a:spLocks/>
                </xdr:cNvSpPr>
              </xdr:nvSpPr>
              <xdr:spPr>
                <a:xfrm flipV="1">
                  <a:off x="10761" y="9505"/>
                  <a:ext cx="173" cy="16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34" name="Connecteur droit 111"/>
            <xdr:cNvSpPr>
              <a:spLocks/>
            </xdr:cNvSpPr>
          </xdr:nvSpPr>
          <xdr:spPr>
            <a:xfrm>
              <a:off x="10382" y="9685"/>
              <a:ext cx="474" cy="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Connecteur droit 112"/>
            <xdr:cNvSpPr>
              <a:spLocks/>
            </xdr:cNvSpPr>
          </xdr:nvSpPr>
          <xdr:spPr>
            <a:xfrm flipV="1">
              <a:off x="10144" y="9567"/>
              <a:ext cx="0" cy="2271"/>
            </a:xfrm>
            <a:prstGeom prst="line">
              <a:avLst/>
            </a:prstGeom>
            <a:noFill/>
            <a:ln w="936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Connecteur droit 113"/>
            <xdr:cNvSpPr>
              <a:spLocks/>
            </xdr:cNvSpPr>
          </xdr:nvSpPr>
          <xdr:spPr>
            <a:xfrm>
              <a:off x="10144" y="9567"/>
              <a:ext cx="584" cy="0"/>
            </a:xfrm>
            <a:prstGeom prst="line">
              <a:avLst/>
            </a:prstGeom>
            <a:noFill/>
            <a:ln w="936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Groupe 114"/>
            <xdr:cNvGrpSpPr>
              <a:grpSpLocks/>
            </xdr:cNvGrpSpPr>
          </xdr:nvGrpSpPr>
          <xdr:grpSpPr>
            <a:xfrm>
              <a:off x="10730" y="10028"/>
              <a:ext cx="833" cy="901"/>
              <a:chOff x="10730" y="10029"/>
              <a:chExt cx="832" cy="902"/>
            </a:xfrm>
            <a:solidFill>
              <a:srgbClr val="FFFFFF"/>
            </a:solidFill>
          </xdr:grpSpPr>
          <xdr:sp>
            <xdr:nvSpPr>
              <xdr:cNvPr id="38" name="Rectangle 143"/>
              <xdr:cNvSpPr>
                <a:spLocks/>
              </xdr:cNvSpPr>
            </xdr:nvSpPr>
            <xdr:spPr>
              <a:xfrm>
                <a:off x="10856" y="10029"/>
                <a:ext cx="707" cy="902"/>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9" name="Groupe 144"/>
              <xdr:cNvGrpSpPr>
                <a:grpSpLocks/>
              </xdr:cNvGrpSpPr>
            </xdr:nvGrpSpPr>
            <xdr:grpSpPr>
              <a:xfrm>
                <a:off x="10730" y="10596"/>
                <a:ext cx="236" cy="226"/>
                <a:chOff x="10730" y="10596"/>
                <a:chExt cx="236" cy="226"/>
              </a:xfrm>
              <a:solidFill>
                <a:srgbClr val="FFFFFF"/>
              </a:solidFill>
            </xdr:grpSpPr>
            <xdr:sp>
              <xdr:nvSpPr>
                <xdr:cNvPr id="40" name="Ellipse 145"/>
                <xdr:cNvSpPr>
                  <a:spLocks/>
                </xdr:cNvSpPr>
              </xdr:nvSpPr>
              <xdr:spPr>
                <a:xfrm>
                  <a:off x="10730" y="10596"/>
                  <a:ext cx="236" cy="226"/>
                </a:xfrm>
                <a:prstGeom prst="ellipse">
                  <a:avLst/>
                </a:prstGeom>
                <a:solidFill>
                  <a:srgbClr val="FFFFFF"/>
                </a:solid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Connecteur droit 146"/>
                <xdr:cNvSpPr>
                  <a:spLocks/>
                </xdr:cNvSpPr>
              </xdr:nvSpPr>
              <xdr:spPr>
                <a:xfrm>
                  <a:off x="10761" y="10631"/>
                  <a:ext cx="173" cy="15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Connecteur droit 147"/>
                <xdr:cNvSpPr>
                  <a:spLocks/>
                </xdr:cNvSpPr>
              </xdr:nvSpPr>
              <xdr:spPr>
                <a:xfrm flipV="1">
                  <a:off x="10761" y="10630"/>
                  <a:ext cx="173" cy="15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grpSp>
          <xdr:nvGrpSpPr>
            <xdr:cNvPr id="43" name="Groupe 115"/>
            <xdr:cNvGrpSpPr>
              <a:grpSpLocks/>
            </xdr:cNvGrpSpPr>
          </xdr:nvGrpSpPr>
          <xdr:grpSpPr>
            <a:xfrm>
              <a:off x="10730" y="11158"/>
              <a:ext cx="833" cy="901"/>
              <a:chOff x="10730" y="11158"/>
              <a:chExt cx="832" cy="902"/>
            </a:xfrm>
            <a:solidFill>
              <a:srgbClr val="FFFFFF"/>
            </a:solidFill>
          </xdr:grpSpPr>
          <xdr:sp>
            <xdr:nvSpPr>
              <xdr:cNvPr id="44" name="Rectangle 138"/>
              <xdr:cNvSpPr>
                <a:spLocks/>
              </xdr:cNvSpPr>
            </xdr:nvSpPr>
            <xdr:spPr>
              <a:xfrm>
                <a:off x="10856" y="11158"/>
                <a:ext cx="707" cy="902"/>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5" name="Groupe 139"/>
              <xdr:cNvGrpSpPr>
                <a:grpSpLocks/>
              </xdr:cNvGrpSpPr>
            </xdr:nvGrpSpPr>
            <xdr:grpSpPr>
              <a:xfrm>
                <a:off x="10730" y="11724"/>
                <a:ext cx="236" cy="222"/>
                <a:chOff x="10730" y="11724"/>
                <a:chExt cx="236" cy="222"/>
              </a:xfrm>
              <a:solidFill>
                <a:srgbClr val="FFFFFF"/>
              </a:solidFill>
            </xdr:grpSpPr>
            <xdr:sp>
              <xdr:nvSpPr>
                <xdr:cNvPr id="46" name="Ellipse 140"/>
                <xdr:cNvSpPr>
                  <a:spLocks/>
                </xdr:cNvSpPr>
              </xdr:nvSpPr>
              <xdr:spPr>
                <a:xfrm>
                  <a:off x="10730" y="11724"/>
                  <a:ext cx="236" cy="222"/>
                </a:xfrm>
                <a:prstGeom prst="ellipse">
                  <a:avLst/>
                </a:prstGeom>
                <a:solidFill>
                  <a:srgbClr val="FFFFFF"/>
                </a:solid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Connecteur droit 141"/>
                <xdr:cNvSpPr>
                  <a:spLocks/>
                </xdr:cNvSpPr>
              </xdr:nvSpPr>
              <xdr:spPr>
                <a:xfrm>
                  <a:off x="10761" y="11754"/>
                  <a:ext cx="173" cy="163"/>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Connecteur droit 142"/>
                <xdr:cNvSpPr>
                  <a:spLocks/>
                </xdr:cNvSpPr>
              </xdr:nvSpPr>
              <xdr:spPr>
                <a:xfrm flipV="1">
                  <a:off x="10761" y="11753"/>
                  <a:ext cx="173" cy="163"/>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49" name="Connecteur droit 116"/>
            <xdr:cNvSpPr>
              <a:spLocks/>
            </xdr:cNvSpPr>
          </xdr:nvSpPr>
          <xdr:spPr>
            <a:xfrm>
              <a:off x="10144" y="10702"/>
              <a:ext cx="584" cy="0"/>
            </a:xfrm>
            <a:prstGeom prst="line">
              <a:avLst/>
            </a:prstGeom>
            <a:noFill/>
            <a:ln w="936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Connecteur droit 117"/>
            <xdr:cNvSpPr>
              <a:spLocks/>
            </xdr:cNvSpPr>
          </xdr:nvSpPr>
          <xdr:spPr>
            <a:xfrm>
              <a:off x="10382" y="10821"/>
              <a:ext cx="474" cy="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Connecteur droit 118"/>
            <xdr:cNvSpPr>
              <a:spLocks/>
            </xdr:cNvSpPr>
          </xdr:nvSpPr>
          <xdr:spPr>
            <a:xfrm>
              <a:off x="10144" y="11838"/>
              <a:ext cx="584" cy="0"/>
            </a:xfrm>
            <a:prstGeom prst="line">
              <a:avLst/>
            </a:prstGeom>
            <a:noFill/>
            <a:ln w="936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Connecteur droit 119"/>
            <xdr:cNvSpPr>
              <a:spLocks/>
            </xdr:cNvSpPr>
          </xdr:nvSpPr>
          <xdr:spPr>
            <a:xfrm>
              <a:off x="10382" y="11943"/>
              <a:ext cx="474" cy="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53" name="ZoneTexte 100"/>
            <xdr:cNvSpPr txBox="1">
              <a:spLocks noChangeArrowheads="1"/>
            </xdr:cNvSpPr>
          </xdr:nvSpPr>
          <xdr:spPr>
            <a:xfrm>
              <a:off x="2750" y="11263"/>
              <a:ext cx="1926" cy="39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Calibri"/>
                  <a:ea typeface="Calibri"/>
                  <a:cs typeface="Calibri"/>
                </a:rPr>
                <a:t>Energies entrantes</a:t>
              </a:r>
            </a:p>
          </xdr:txBody>
        </xdr:sp>
        <xdr:sp fLocksText="0">
          <xdr:nvSpPr>
            <xdr:cNvPr id="54" name="ZoneTexte 103"/>
            <xdr:cNvSpPr txBox="1">
              <a:spLocks noChangeArrowheads="1"/>
            </xdr:cNvSpPr>
          </xdr:nvSpPr>
          <xdr:spPr>
            <a:xfrm>
              <a:off x="4301" y="9456"/>
              <a:ext cx="1326" cy="361"/>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Calibri"/>
                  <a:ea typeface="Calibri"/>
                  <a:cs typeface="Calibri"/>
                </a:rPr>
                <a:t>cogénération</a:t>
              </a:r>
            </a:p>
          </xdr:txBody>
        </xdr:sp>
        <xdr:sp fLocksText="0">
          <xdr:nvSpPr>
            <xdr:cNvPr id="55" name="ZoneTexte 140"/>
            <xdr:cNvSpPr txBox="1">
              <a:spLocks noChangeArrowheads="1"/>
            </xdr:cNvSpPr>
          </xdr:nvSpPr>
          <xdr:spPr>
            <a:xfrm>
              <a:off x="4173" y="12736"/>
              <a:ext cx="1443" cy="1014"/>
            </a:xfrm>
            <a:prstGeom prst="rect">
              <a:avLst/>
            </a:prstGeom>
            <a:noFill/>
            <a:ln w="9525" cmpd="sng">
              <a:noFill/>
            </a:ln>
          </xdr:spPr>
          <xdr:txBody>
            <a:bodyPr vertOverflow="clip" wrap="square" lIns="20160" tIns="20160" rIns="20160" bIns="20160"/>
            <a:p>
              <a:pPr algn="ctr">
                <a:defRPr/>
              </a:pPr>
              <a:r>
                <a:rPr lang="en-US" cap="none" sz="900" b="1" i="0" u="none" baseline="0">
                  <a:solidFill>
                    <a:srgbClr val="000000"/>
                  </a:solidFill>
                  <a:latin typeface="Calibri"/>
                  <a:ea typeface="Calibri"/>
                  <a:cs typeface="Calibri"/>
                </a:rPr>
                <a:t>Pertes de génération des systèmes de production</a:t>
              </a:r>
            </a:p>
          </xdr:txBody>
        </xdr:sp>
        <xdr:sp fLocksText="0">
          <xdr:nvSpPr>
            <xdr:cNvPr id="56" name="ZoneTexte 141"/>
            <xdr:cNvSpPr txBox="1">
              <a:spLocks noChangeArrowheads="1"/>
            </xdr:cNvSpPr>
          </xdr:nvSpPr>
          <xdr:spPr>
            <a:xfrm>
              <a:off x="5480" y="12736"/>
              <a:ext cx="1434" cy="790"/>
            </a:xfrm>
            <a:prstGeom prst="rect">
              <a:avLst/>
            </a:prstGeom>
            <a:noFill/>
            <a:ln w="9525" cmpd="sng">
              <a:noFill/>
            </a:ln>
          </xdr:spPr>
          <xdr:txBody>
            <a:bodyPr vertOverflow="clip" wrap="square" lIns="20160" tIns="20160" rIns="20160" bIns="20160"/>
            <a:p>
              <a:pPr algn="ctr">
                <a:defRPr/>
              </a:pPr>
              <a:r>
                <a:rPr lang="en-US" cap="none" sz="900" b="1" i="0" u="none" baseline="0">
                  <a:solidFill>
                    <a:srgbClr val="000000"/>
                  </a:solidFill>
                  <a:latin typeface="Calibri"/>
                  <a:ea typeface="Calibri"/>
                  <a:cs typeface="Calibri"/>
                </a:rPr>
                <a:t>Auxiliaires des systèmes de production</a:t>
              </a:r>
            </a:p>
          </xdr:txBody>
        </xdr:sp>
        <xdr:sp fLocksText="0">
          <xdr:nvSpPr>
            <xdr:cNvPr id="57" name="ZoneTexte 142"/>
            <xdr:cNvSpPr txBox="1">
              <a:spLocks noChangeArrowheads="1"/>
            </xdr:cNvSpPr>
          </xdr:nvSpPr>
          <xdr:spPr>
            <a:xfrm>
              <a:off x="6207" y="10697"/>
              <a:ext cx="1789" cy="722"/>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latin typeface="Calibri"/>
                  <a:ea typeface="Calibri"/>
                  <a:cs typeface="Calibri"/>
                </a:rPr>
                <a:t>Systèmes de production</a:t>
              </a:r>
            </a:p>
          </xdr:txBody>
        </xdr:sp>
        <xdr:sp fLocksText="0">
          <xdr:nvSpPr>
            <xdr:cNvPr id="58" name="ZoneTexte 143"/>
            <xdr:cNvSpPr txBox="1">
              <a:spLocks noChangeArrowheads="1"/>
            </xdr:cNvSpPr>
          </xdr:nvSpPr>
          <xdr:spPr>
            <a:xfrm>
              <a:off x="6797" y="12736"/>
              <a:ext cx="1307" cy="585"/>
            </a:xfrm>
            <a:prstGeom prst="rect">
              <a:avLst/>
            </a:prstGeom>
            <a:noFill/>
            <a:ln w="9525" cmpd="sng">
              <a:noFill/>
            </a:ln>
          </xdr:spPr>
          <xdr:txBody>
            <a:bodyPr vertOverflow="clip" wrap="square" lIns="20160" tIns="20160" rIns="20160" bIns="20160"/>
            <a:p>
              <a:pPr algn="ctr">
                <a:defRPr/>
              </a:pPr>
              <a:r>
                <a:rPr lang="en-US" cap="none" sz="900" b="1" i="0" u="none" baseline="0">
                  <a:solidFill>
                    <a:srgbClr val="000000"/>
                  </a:solidFill>
                  <a:latin typeface="Calibri"/>
                  <a:ea typeface="Calibri"/>
                  <a:cs typeface="Calibri"/>
                </a:rPr>
                <a:t>Pertes de stockage</a:t>
              </a:r>
            </a:p>
          </xdr:txBody>
        </xdr:sp>
        <xdr:sp fLocksText="0">
          <xdr:nvSpPr>
            <xdr:cNvPr id="59" name="ZoneTexte 154"/>
            <xdr:cNvSpPr txBox="1">
              <a:spLocks noChangeArrowheads="1"/>
            </xdr:cNvSpPr>
          </xdr:nvSpPr>
          <xdr:spPr>
            <a:xfrm>
              <a:off x="8104" y="12061"/>
              <a:ext cx="1434" cy="790"/>
            </a:xfrm>
            <a:prstGeom prst="rect">
              <a:avLst/>
            </a:prstGeom>
            <a:noFill/>
            <a:ln w="9525" cmpd="sng">
              <a:noFill/>
            </a:ln>
          </xdr:spPr>
          <xdr:txBody>
            <a:bodyPr vertOverflow="clip" wrap="square" lIns="20160" tIns="20160" rIns="20160" bIns="20160"/>
            <a:p>
              <a:pPr algn="ctr">
                <a:defRPr/>
              </a:pPr>
              <a:r>
                <a:rPr lang="en-US" cap="none" sz="900" b="1" i="0" u="none" baseline="0">
                  <a:solidFill>
                    <a:srgbClr val="000000"/>
                  </a:solidFill>
                  <a:latin typeface="Calibri"/>
                  <a:ea typeface="Calibri"/>
                  <a:cs typeface="Calibri"/>
                </a:rPr>
                <a:t>Auxiliaires du réseau primaire</a:t>
              </a:r>
            </a:p>
          </xdr:txBody>
        </xdr:sp>
        <xdr:grpSp>
          <xdr:nvGrpSpPr>
            <xdr:cNvPr id="60" name="Groupe 128"/>
            <xdr:cNvGrpSpPr>
              <a:grpSpLocks/>
            </xdr:cNvGrpSpPr>
          </xdr:nvGrpSpPr>
          <xdr:grpSpPr>
            <a:xfrm>
              <a:off x="8705" y="11722"/>
              <a:ext cx="238" cy="224"/>
              <a:chOff x="8705" y="11722"/>
              <a:chExt cx="237" cy="225"/>
            </a:xfrm>
            <a:solidFill>
              <a:srgbClr val="FFFFFF"/>
            </a:solidFill>
          </xdr:grpSpPr>
          <xdr:grpSp>
            <xdr:nvGrpSpPr>
              <xdr:cNvPr id="61" name="Groupe 131"/>
              <xdr:cNvGrpSpPr>
                <a:grpSpLocks/>
              </xdr:cNvGrpSpPr>
            </xdr:nvGrpSpPr>
            <xdr:grpSpPr>
              <a:xfrm>
                <a:off x="8705" y="11722"/>
                <a:ext cx="237" cy="225"/>
                <a:chOff x="8705" y="11722"/>
                <a:chExt cx="237" cy="225"/>
              </a:xfrm>
              <a:solidFill>
                <a:srgbClr val="FFFFFF"/>
              </a:solidFill>
            </xdr:grpSpPr>
            <xdr:sp>
              <xdr:nvSpPr>
                <xdr:cNvPr id="62" name="Organigramme : Connecteur 133"/>
                <xdr:cNvSpPr>
                  <a:spLocks/>
                </xdr:cNvSpPr>
              </xdr:nvSpPr>
              <xdr:spPr>
                <a:xfrm>
                  <a:off x="8705" y="11722"/>
                  <a:ext cx="237" cy="225"/>
                </a:xfrm>
                <a:prstGeom prst="flowChartConnector">
                  <a:avLst/>
                </a:prstGeom>
                <a:solidFill>
                  <a:srgbClr val="FFFFFF"/>
                </a:solidFill>
                <a:ln w="64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Connecteur droit 134"/>
                <xdr:cNvSpPr>
                  <a:spLocks/>
                </xdr:cNvSpPr>
              </xdr:nvSpPr>
              <xdr:spPr>
                <a:xfrm>
                  <a:off x="8737" y="11752"/>
                  <a:ext cx="205" cy="8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Connecteur droit 135"/>
                <xdr:cNvSpPr>
                  <a:spLocks/>
                </xdr:cNvSpPr>
              </xdr:nvSpPr>
              <xdr:spPr>
                <a:xfrm flipH="1">
                  <a:off x="8737" y="11843"/>
                  <a:ext cx="205" cy="74"/>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65" name="Connecteur droit 132"/>
              <xdr:cNvSpPr>
                <a:spLocks/>
              </xdr:cNvSpPr>
            </xdr:nvSpPr>
            <xdr:spPr>
              <a:xfrm>
                <a:off x="8737" y="11752"/>
                <a:ext cx="0" cy="16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fLocksText="0">
          <xdr:nvSpPr>
            <xdr:cNvPr id="66" name="ZoneTexte 161"/>
            <xdr:cNvSpPr txBox="1">
              <a:spLocks noChangeArrowheads="1"/>
            </xdr:cNvSpPr>
          </xdr:nvSpPr>
          <xdr:spPr>
            <a:xfrm>
              <a:off x="9311" y="12061"/>
              <a:ext cx="1414" cy="1025"/>
            </a:xfrm>
            <a:prstGeom prst="rect">
              <a:avLst/>
            </a:prstGeom>
            <a:noFill/>
            <a:ln w="9525" cmpd="sng">
              <a:noFill/>
            </a:ln>
          </xdr:spPr>
          <xdr:txBody>
            <a:bodyPr vertOverflow="clip" wrap="square" lIns="20160" tIns="20160" rIns="20160" bIns="20160"/>
            <a:p>
              <a:pPr algn="ctr">
                <a:defRPr/>
              </a:pPr>
              <a:r>
                <a:rPr lang="en-US" cap="none" sz="900" b="1" i="0" u="none" baseline="0">
                  <a:solidFill>
                    <a:srgbClr val="000000"/>
                  </a:solidFill>
                  <a:latin typeface="Calibri"/>
                  <a:ea typeface="Calibri"/>
                  <a:cs typeface="Calibri"/>
                </a:rPr>
                <a:t>Pertes de distribution réseau primaire</a:t>
              </a:r>
            </a:p>
          </xdr:txBody>
        </xdr:sp>
        <xdr:sp fLocksText="0">
          <xdr:nvSpPr>
            <xdr:cNvPr id="67" name="ZoneTexte 165"/>
            <xdr:cNvSpPr txBox="1">
              <a:spLocks noChangeArrowheads="1"/>
            </xdr:cNvSpPr>
          </xdr:nvSpPr>
          <xdr:spPr>
            <a:xfrm>
              <a:off x="7749" y="9008"/>
              <a:ext cx="3693" cy="44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latin typeface="Calibri"/>
                  <a:ea typeface="Calibri"/>
                  <a:cs typeface="Calibri"/>
                </a:rPr>
                <a:t>Bâtiments raccordés</a:t>
              </a:r>
            </a:p>
          </xdr:txBody>
        </xdr:sp>
      </xdr:grpSp>
      <xdr:sp fLocksText="0">
        <xdr:nvSpPr>
          <xdr:cNvPr id="68" name="ZoneTexte 73"/>
          <xdr:cNvSpPr txBox="1">
            <a:spLocks noChangeArrowheads="1"/>
          </xdr:cNvSpPr>
        </xdr:nvSpPr>
        <xdr:spPr>
          <a:xfrm>
            <a:off x="10372" y="12159"/>
            <a:ext cx="1905" cy="1025"/>
          </a:xfrm>
          <a:prstGeom prst="rect">
            <a:avLst/>
          </a:prstGeom>
          <a:noFill/>
          <a:ln w="9525" cmpd="sng">
            <a:noFill/>
          </a:ln>
        </xdr:spPr>
        <xdr:txBody>
          <a:bodyPr vertOverflow="clip" wrap="square" lIns="20160" tIns="20160" rIns="20160" bIns="20160"/>
          <a:p>
            <a:pPr algn="ctr">
              <a:defRPr/>
            </a:pPr>
            <a:r>
              <a:rPr lang="en-US" cap="none" sz="900" b="1" i="0" u="none" baseline="0">
                <a:solidFill>
                  <a:srgbClr val="000000"/>
                </a:solidFill>
                <a:latin typeface="Calibri"/>
                <a:ea typeface="Calibri"/>
                <a:cs typeface="Calibri"/>
              </a:rPr>
              <a:t>Besoins des bâtiments + Pertes de distribution réseau secondaire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0"/>
  <sheetViews>
    <sheetView zoomScale="85" zoomScaleNormal="85" zoomScalePageLayoutView="0" workbookViewId="0" topLeftCell="B1">
      <selection activeCell="B4" sqref="B4:F4"/>
    </sheetView>
  </sheetViews>
  <sheetFormatPr defaultColWidth="11.421875" defaultRowHeight="15"/>
  <cols>
    <col min="1" max="1" width="4.28125" style="1" customWidth="1"/>
    <col min="2" max="6" width="30.7109375" style="1" customWidth="1"/>
    <col min="7" max="16384" width="11.421875" style="1" customWidth="1"/>
  </cols>
  <sheetData>
    <row r="1" spans="1:6" ht="23.25" customHeight="1">
      <c r="A1" s="105" t="s">
        <v>0</v>
      </c>
      <c r="B1" s="105"/>
      <c r="C1" s="105"/>
      <c r="D1" s="105"/>
      <c r="E1" s="105"/>
      <c r="F1" s="105"/>
    </row>
    <row r="2" spans="1:6" ht="101.25" customHeight="1">
      <c r="A2" s="105"/>
      <c r="B2" s="105"/>
      <c r="C2" s="105"/>
      <c r="D2" s="105"/>
      <c r="E2" s="105"/>
      <c r="F2" s="105"/>
    </row>
    <row r="3" spans="1:6" ht="37.5" customHeight="1">
      <c r="A3" s="2"/>
      <c r="B3" s="106" t="s">
        <v>1</v>
      </c>
      <c r="C3" s="106"/>
      <c r="D3" s="106"/>
      <c r="E3" s="106"/>
      <c r="F3" s="106"/>
    </row>
    <row r="4" spans="1:6" ht="90.75" customHeight="1">
      <c r="A4" s="3"/>
      <c r="B4" s="107" t="s">
        <v>2</v>
      </c>
      <c r="C4" s="107"/>
      <c r="D4" s="107"/>
      <c r="E4" s="107"/>
      <c r="F4" s="107"/>
    </row>
    <row r="5" spans="1:10" ht="21" customHeight="1">
      <c r="A5" s="2"/>
      <c r="B5" s="106" t="s">
        <v>3</v>
      </c>
      <c r="C5" s="106"/>
      <c r="D5" s="106"/>
      <c r="E5" s="106"/>
      <c r="F5" s="106"/>
      <c r="G5" s="4"/>
      <c r="H5" s="4"/>
      <c r="I5" s="4"/>
      <c r="J5" s="4"/>
    </row>
    <row r="6" spans="1:10" ht="26.25" customHeight="1">
      <c r="A6" s="5"/>
      <c r="B6" s="6" t="s">
        <v>4</v>
      </c>
      <c r="C6" s="7"/>
      <c r="D6" s="7"/>
      <c r="E6" s="7"/>
      <c r="F6" s="7"/>
      <c r="G6" s="4"/>
      <c r="H6" s="4"/>
      <c r="I6" s="4"/>
      <c r="J6" s="4"/>
    </row>
    <row r="7" spans="1:10" ht="134.25" customHeight="1">
      <c r="A7" s="5"/>
      <c r="B7" s="109" t="s">
        <v>5</v>
      </c>
      <c r="C7" s="109"/>
      <c r="D7" s="109"/>
      <c r="E7" s="109"/>
      <c r="F7" s="109"/>
      <c r="G7" s="4"/>
      <c r="H7" s="4"/>
      <c r="I7" s="4"/>
      <c r="J7" s="4"/>
    </row>
    <row r="8" spans="1:10" ht="255" customHeight="1">
      <c r="A8" s="5"/>
      <c r="B8" s="110"/>
      <c r="C8" s="110"/>
      <c r="D8" s="110"/>
      <c r="E8" s="110"/>
      <c r="F8" s="110"/>
      <c r="G8" s="4"/>
      <c r="H8" s="4"/>
      <c r="I8" s="4"/>
      <c r="J8" s="4"/>
    </row>
    <row r="9" spans="1:10" ht="230.25" customHeight="1">
      <c r="A9" s="5"/>
      <c r="B9" s="108"/>
      <c r="C9" s="108"/>
      <c r="D9" s="108"/>
      <c r="E9" s="108"/>
      <c r="F9" s="108"/>
      <c r="G9" s="4"/>
      <c r="H9" s="4"/>
      <c r="I9" s="4"/>
      <c r="J9" s="4"/>
    </row>
    <row r="10" spans="1:10" ht="30" customHeight="1">
      <c r="A10" s="5"/>
      <c r="B10" s="6" t="s">
        <v>6</v>
      </c>
      <c r="C10" s="6"/>
      <c r="D10" s="9"/>
      <c r="E10" s="9"/>
      <c r="F10" s="9"/>
      <c r="G10" s="4"/>
      <c r="H10" s="4"/>
      <c r="I10" s="4"/>
      <c r="J10" s="4"/>
    </row>
    <row r="11" spans="1:10" ht="160.5" customHeight="1">
      <c r="A11" s="5"/>
      <c r="B11" s="109" t="s">
        <v>7</v>
      </c>
      <c r="C11" s="109"/>
      <c r="D11" s="109"/>
      <c r="E11" s="109"/>
      <c r="F11" s="109"/>
      <c r="G11" s="4"/>
      <c r="H11" s="4"/>
      <c r="I11" s="4"/>
      <c r="J11" s="4"/>
    </row>
    <row r="12" spans="1:10" ht="23.25" customHeight="1">
      <c r="A12" s="5"/>
      <c r="B12" s="6" t="s">
        <v>8</v>
      </c>
      <c r="C12" s="6"/>
      <c r="D12" s="6"/>
      <c r="E12" s="6"/>
      <c r="F12" s="6"/>
      <c r="G12" s="4"/>
      <c r="H12" s="4"/>
      <c r="I12" s="4"/>
      <c r="J12" s="4"/>
    </row>
    <row r="13" spans="1:10" ht="75" customHeight="1">
      <c r="A13" s="5"/>
      <c r="B13" s="109" t="s">
        <v>9</v>
      </c>
      <c r="C13" s="109"/>
      <c r="D13" s="109"/>
      <c r="E13" s="109"/>
      <c r="F13" s="109"/>
      <c r="G13" s="4"/>
      <c r="H13" s="4"/>
      <c r="I13" s="4"/>
      <c r="J13" s="4"/>
    </row>
    <row r="14" spans="1:10" ht="24.75" customHeight="1">
      <c r="A14" s="5"/>
      <c r="B14" s="6" t="s">
        <v>10</v>
      </c>
      <c r="C14" s="8"/>
      <c r="D14" s="8"/>
      <c r="E14" s="8"/>
      <c r="F14" s="8"/>
      <c r="G14" s="4"/>
      <c r="H14" s="4"/>
      <c r="I14" s="4"/>
      <c r="J14" s="4"/>
    </row>
    <row r="15" spans="1:10" ht="37.5" customHeight="1">
      <c r="A15" s="5"/>
      <c r="B15" s="109" t="s">
        <v>11</v>
      </c>
      <c r="C15" s="109"/>
      <c r="D15" s="109"/>
      <c r="E15" s="109"/>
      <c r="F15" s="109"/>
      <c r="G15" s="4"/>
      <c r="H15" s="4"/>
      <c r="I15" s="4"/>
      <c r="J15" s="4"/>
    </row>
    <row r="16" spans="1:10" ht="33" customHeight="1">
      <c r="A16" s="5"/>
      <c r="B16" s="6" t="s">
        <v>12</v>
      </c>
      <c r="C16" s="8"/>
      <c r="D16" s="8"/>
      <c r="E16" s="8"/>
      <c r="F16" s="8"/>
      <c r="G16" s="4"/>
      <c r="H16" s="4"/>
      <c r="I16" s="4"/>
      <c r="J16" s="4"/>
    </row>
    <row r="17" spans="1:10" ht="44.25" customHeight="1">
      <c r="A17" s="5"/>
      <c r="B17" s="109" t="s">
        <v>13</v>
      </c>
      <c r="C17" s="109"/>
      <c r="D17" s="109"/>
      <c r="E17" s="109"/>
      <c r="F17" s="109"/>
      <c r="G17" s="4"/>
      <c r="H17" s="4"/>
      <c r="I17" s="4"/>
      <c r="J17" s="4"/>
    </row>
    <row r="18" spans="1:10" ht="22.5" customHeight="1">
      <c r="A18" s="5"/>
      <c r="B18" s="6" t="s">
        <v>14</v>
      </c>
      <c r="C18" s="6"/>
      <c r="D18" s="6"/>
      <c r="E18" s="6"/>
      <c r="F18" s="6"/>
      <c r="G18" s="4"/>
      <c r="H18" s="4"/>
      <c r="I18" s="4"/>
      <c r="J18" s="4"/>
    </row>
    <row r="19" spans="1:10" ht="77.25" customHeight="1">
      <c r="A19" s="5"/>
      <c r="B19" s="109" t="s">
        <v>15</v>
      </c>
      <c r="C19" s="109"/>
      <c r="D19" s="109"/>
      <c r="E19" s="109"/>
      <c r="F19" s="109"/>
      <c r="G19" s="4"/>
      <c r="H19" s="4"/>
      <c r="I19" s="4"/>
      <c r="J19" s="4"/>
    </row>
    <row r="20" spans="1:10" ht="22.5" customHeight="1">
      <c r="A20" s="5"/>
      <c r="B20" s="6" t="s">
        <v>16</v>
      </c>
      <c r="C20" s="6"/>
      <c r="D20" s="6"/>
      <c r="E20" s="6"/>
      <c r="F20" s="6"/>
      <c r="G20" s="4"/>
      <c r="H20" s="4"/>
      <c r="I20" s="4"/>
      <c r="J20" s="4"/>
    </row>
    <row r="21" spans="1:10" ht="93.75" customHeight="1">
      <c r="A21" s="5"/>
      <c r="B21" s="109" t="s">
        <v>17</v>
      </c>
      <c r="C21" s="109"/>
      <c r="D21" s="109"/>
      <c r="E21" s="109"/>
      <c r="F21" s="109"/>
      <c r="G21" s="4"/>
      <c r="H21" s="4"/>
      <c r="I21" s="4"/>
      <c r="J21" s="4"/>
    </row>
    <row r="22" spans="1:10" ht="22.5" customHeight="1">
      <c r="A22" s="5"/>
      <c r="B22" s="6" t="s">
        <v>18</v>
      </c>
      <c r="C22" s="6"/>
      <c r="D22" s="6"/>
      <c r="E22" s="6"/>
      <c r="F22" s="6"/>
      <c r="G22" s="4"/>
      <c r="H22" s="4"/>
      <c r="I22" s="4"/>
      <c r="J22" s="4"/>
    </row>
    <row r="23" spans="1:10" ht="92.25" customHeight="1">
      <c r="A23" s="5"/>
      <c r="B23" s="109" t="s">
        <v>19</v>
      </c>
      <c r="C23" s="109"/>
      <c r="D23" s="109"/>
      <c r="E23" s="109"/>
      <c r="F23" s="109"/>
      <c r="G23" s="4"/>
      <c r="H23" s="4"/>
      <c r="I23" s="4"/>
      <c r="J23" s="4"/>
    </row>
    <row r="24" spans="1:6" ht="26.25" customHeight="1">
      <c r="A24" s="2"/>
      <c r="B24" s="106" t="s">
        <v>20</v>
      </c>
      <c r="C24" s="106"/>
      <c r="D24" s="106"/>
      <c r="E24" s="106"/>
      <c r="F24" s="106"/>
    </row>
    <row r="25" spans="1:11" ht="102.75" customHeight="1">
      <c r="A25" s="10"/>
      <c r="B25" s="111" t="s">
        <v>21</v>
      </c>
      <c r="C25" s="111"/>
      <c r="D25" s="111"/>
      <c r="E25" s="111"/>
      <c r="F25" s="111"/>
      <c r="G25" s="11"/>
      <c r="H25" s="11"/>
      <c r="I25" s="11"/>
      <c r="J25" s="11"/>
      <c r="K25" s="11"/>
    </row>
    <row r="26" spans="1:10" ht="21" customHeight="1">
      <c r="A26" s="2"/>
      <c r="B26" s="106" t="s">
        <v>22</v>
      </c>
      <c r="C26" s="106"/>
      <c r="D26" s="106"/>
      <c r="E26" s="106"/>
      <c r="F26" s="106"/>
      <c r="G26" s="4"/>
      <c r="H26" s="4"/>
      <c r="I26" s="4"/>
      <c r="J26" s="4"/>
    </row>
    <row r="27" spans="1:10" ht="21" customHeight="1">
      <c r="A27" s="5"/>
      <c r="B27" s="12"/>
      <c r="C27" s="7"/>
      <c r="D27" s="7"/>
      <c r="E27" s="7"/>
      <c r="F27" s="7"/>
      <c r="G27" s="4"/>
      <c r="H27" s="4"/>
      <c r="I27" s="4"/>
      <c r="J27" s="4"/>
    </row>
    <row r="28" spans="1:10" ht="21" customHeight="1">
      <c r="A28" s="5"/>
      <c r="B28" s="112" t="s">
        <v>23</v>
      </c>
      <c r="C28" s="112"/>
      <c r="D28" s="7"/>
      <c r="E28" s="7"/>
      <c r="F28" s="7"/>
      <c r="G28" s="4"/>
      <c r="H28" s="4"/>
      <c r="I28" s="4"/>
      <c r="J28" s="4"/>
    </row>
    <row r="29" spans="1:10" ht="21" customHeight="1">
      <c r="A29" s="5"/>
      <c r="B29" s="13" t="s">
        <v>180</v>
      </c>
      <c r="C29" s="7"/>
      <c r="D29" s="7"/>
      <c r="E29" s="7"/>
      <c r="F29" s="7"/>
      <c r="G29" s="4"/>
      <c r="H29" s="4"/>
      <c r="I29" s="4"/>
      <c r="J29" s="4"/>
    </row>
    <row r="30" spans="1:10" ht="21" customHeight="1">
      <c r="A30" s="5"/>
      <c r="B30" s="13" t="s">
        <v>24</v>
      </c>
      <c r="C30" s="7"/>
      <c r="D30" s="7"/>
      <c r="E30" s="7"/>
      <c r="F30" s="7"/>
      <c r="G30" s="4"/>
      <c r="H30" s="4"/>
      <c r="I30" s="4"/>
      <c r="J30" s="4"/>
    </row>
  </sheetData>
  <sheetProtection selectLockedCells="1" selectUnlockedCells="1"/>
  <mergeCells count="18">
    <mergeCell ref="B26:F26"/>
    <mergeCell ref="B28:C28"/>
    <mergeCell ref="B17:F17"/>
    <mergeCell ref="B19:F19"/>
    <mergeCell ref="B21:F21"/>
    <mergeCell ref="B23:F23"/>
    <mergeCell ref="B13:F13"/>
    <mergeCell ref="B15:F15"/>
    <mergeCell ref="B7:F7"/>
    <mergeCell ref="B8:F8"/>
    <mergeCell ref="B24:F24"/>
    <mergeCell ref="B25:F25"/>
    <mergeCell ref="A1:F2"/>
    <mergeCell ref="B3:F3"/>
    <mergeCell ref="B4:F4"/>
    <mergeCell ref="B5:F5"/>
    <mergeCell ref="B9:F9"/>
    <mergeCell ref="B11:F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G18"/>
  <sheetViews>
    <sheetView tabSelected="1" zoomScale="85" zoomScaleNormal="85" zoomScalePageLayoutView="0" workbookViewId="0" topLeftCell="A10">
      <selection activeCell="C18" sqref="C18:G18"/>
    </sheetView>
  </sheetViews>
  <sheetFormatPr defaultColWidth="11.421875" defaultRowHeight="15"/>
  <cols>
    <col min="1" max="1" width="5.00390625" style="0" customWidth="1"/>
    <col min="2" max="2" width="9.8515625" style="0" customWidth="1"/>
    <col min="3" max="3" width="4.140625" style="0" customWidth="1"/>
    <col min="4" max="4" width="34.57421875" style="0" customWidth="1"/>
    <col min="5" max="5" width="60.28125" style="0" customWidth="1"/>
  </cols>
  <sheetData>
    <row r="1" spans="1:7" ht="39.75" customHeight="1" thickBot="1">
      <c r="A1" s="116" t="s">
        <v>25</v>
      </c>
      <c r="B1" s="116"/>
      <c r="C1" s="116"/>
      <c r="D1" s="116"/>
      <c r="E1" s="116"/>
      <c r="F1" s="116"/>
      <c r="G1" s="116"/>
    </row>
    <row r="2" spans="1:7" ht="39.75" customHeight="1" thickBot="1">
      <c r="A2" s="14"/>
      <c r="B2" s="15" t="s">
        <v>26</v>
      </c>
      <c r="C2" s="117"/>
      <c r="D2" s="117"/>
      <c r="E2" s="117"/>
      <c r="F2" s="117"/>
      <c r="G2" s="117"/>
    </row>
    <row r="3" spans="1:7" ht="51" customHeight="1" thickBot="1">
      <c r="A3" s="16"/>
      <c r="B3" s="103"/>
      <c r="C3" s="118" t="s">
        <v>181</v>
      </c>
      <c r="D3" s="119"/>
      <c r="E3" s="119"/>
      <c r="F3" s="119"/>
      <c r="G3" s="120"/>
    </row>
    <row r="4" spans="1:7" ht="85.5" customHeight="1">
      <c r="A4" s="16"/>
      <c r="B4" s="103"/>
      <c r="C4" s="118" t="s">
        <v>178</v>
      </c>
      <c r="D4" s="119"/>
      <c r="E4" s="119"/>
      <c r="F4" s="119"/>
      <c r="G4" s="120"/>
    </row>
    <row r="5" spans="1:7" ht="72.75" customHeight="1">
      <c r="A5" s="17"/>
      <c r="B5" s="18"/>
      <c r="C5" s="113" t="s">
        <v>27</v>
      </c>
      <c r="D5" s="114"/>
      <c r="E5" s="114"/>
      <c r="F5" s="114"/>
      <c r="G5" s="115"/>
    </row>
    <row r="6" spans="1:7" ht="54.75" customHeight="1">
      <c r="A6" s="17"/>
      <c r="B6" s="18"/>
      <c r="C6" s="113" t="s">
        <v>28</v>
      </c>
      <c r="D6" s="114"/>
      <c r="E6" s="114"/>
      <c r="F6" s="114"/>
      <c r="G6" s="115"/>
    </row>
    <row r="7" spans="1:7" ht="42.75" customHeight="1">
      <c r="A7" s="17"/>
      <c r="B7" s="18"/>
      <c r="C7" s="113" t="s">
        <v>29</v>
      </c>
      <c r="D7" s="114"/>
      <c r="E7" s="114"/>
      <c r="F7" s="114"/>
      <c r="G7" s="115"/>
    </row>
    <row r="8" spans="1:7" ht="45" customHeight="1">
      <c r="A8" s="17"/>
      <c r="B8" s="18"/>
      <c r="C8" s="113" t="s">
        <v>30</v>
      </c>
      <c r="D8" s="114"/>
      <c r="E8" s="114"/>
      <c r="F8" s="114"/>
      <c r="G8" s="115"/>
    </row>
    <row r="9" spans="1:7" ht="43.5" customHeight="1">
      <c r="A9" s="17"/>
      <c r="B9" s="18"/>
      <c r="C9" s="113" t="s">
        <v>31</v>
      </c>
      <c r="D9" s="114"/>
      <c r="E9" s="114"/>
      <c r="F9" s="114"/>
      <c r="G9" s="115"/>
    </row>
    <row r="10" spans="1:7" ht="64.5" customHeight="1">
      <c r="A10" s="17"/>
      <c r="B10" s="18"/>
      <c r="C10" s="127" t="s">
        <v>32</v>
      </c>
      <c r="D10" s="128"/>
      <c r="E10" s="128"/>
      <c r="F10" s="128"/>
      <c r="G10" s="129"/>
    </row>
    <row r="11" spans="1:7" ht="60" customHeight="1">
      <c r="A11" s="17"/>
      <c r="B11" s="18"/>
      <c r="C11" s="113" t="s">
        <v>33</v>
      </c>
      <c r="D11" s="114"/>
      <c r="E11" s="114"/>
      <c r="F11" s="114"/>
      <c r="G11" s="115"/>
    </row>
    <row r="12" spans="1:7" ht="57.75" customHeight="1">
      <c r="A12" s="17"/>
      <c r="B12" s="18"/>
      <c r="C12" s="113" t="s">
        <v>34</v>
      </c>
      <c r="D12" s="114"/>
      <c r="E12" s="114"/>
      <c r="F12" s="114"/>
      <c r="G12" s="115"/>
    </row>
    <row r="13" spans="1:7" ht="52.5" customHeight="1">
      <c r="A13" s="17"/>
      <c r="B13" s="18"/>
      <c r="C13" s="113" t="s">
        <v>35</v>
      </c>
      <c r="D13" s="114"/>
      <c r="E13" s="114"/>
      <c r="F13" s="114"/>
      <c r="G13" s="115"/>
    </row>
    <row r="14" spans="1:7" ht="28.5" customHeight="1">
      <c r="A14" s="17"/>
      <c r="B14" s="18"/>
      <c r="C14" s="130" t="s">
        <v>36</v>
      </c>
      <c r="D14" s="131"/>
      <c r="E14" s="131"/>
      <c r="F14" s="131"/>
      <c r="G14" s="132"/>
    </row>
    <row r="15" spans="1:7" ht="37.5" customHeight="1">
      <c r="A15" s="17"/>
      <c r="B15" s="18"/>
      <c r="C15" s="133" t="s">
        <v>182</v>
      </c>
      <c r="D15" s="134"/>
      <c r="E15" s="134"/>
      <c r="F15" s="134"/>
      <c r="G15" s="135"/>
    </row>
    <row r="16" spans="1:7" ht="37.5" customHeight="1">
      <c r="A16" s="17"/>
      <c r="B16" s="18"/>
      <c r="C16" s="136" t="s">
        <v>179</v>
      </c>
      <c r="D16" s="137"/>
      <c r="E16" s="137"/>
      <c r="F16" s="137"/>
      <c r="G16" s="138"/>
    </row>
    <row r="17" spans="1:7" ht="29.25" customHeight="1">
      <c r="A17" s="17"/>
      <c r="B17" s="18"/>
      <c r="C17" s="121" t="s">
        <v>37</v>
      </c>
      <c r="D17" s="122"/>
      <c r="E17" s="122"/>
      <c r="F17" s="122"/>
      <c r="G17" s="123"/>
    </row>
    <row r="18" spans="1:7" ht="97.5" customHeight="1">
      <c r="A18" s="19"/>
      <c r="B18" s="104"/>
      <c r="C18" s="124" t="s">
        <v>38</v>
      </c>
      <c r="D18" s="125"/>
      <c r="E18" s="125"/>
      <c r="F18" s="125"/>
      <c r="G18" s="126"/>
    </row>
  </sheetData>
  <sheetProtection selectLockedCells="1" selectUnlockedCells="1"/>
  <mergeCells count="18">
    <mergeCell ref="C17:G17"/>
    <mergeCell ref="C18:G18"/>
    <mergeCell ref="C10:G10"/>
    <mergeCell ref="C11:G11"/>
    <mergeCell ref="C14:G14"/>
    <mergeCell ref="C15:G15"/>
    <mergeCell ref="C12:G12"/>
    <mergeCell ref="C13:G13"/>
    <mergeCell ref="C16:G16"/>
    <mergeCell ref="C6:G6"/>
    <mergeCell ref="C7:G7"/>
    <mergeCell ref="C8:G8"/>
    <mergeCell ref="C9:G9"/>
    <mergeCell ref="A1:G1"/>
    <mergeCell ref="C2:G2"/>
    <mergeCell ref="C4:G4"/>
    <mergeCell ref="C5:G5"/>
    <mergeCell ref="C3:G3"/>
  </mergeCells>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103"/>
  <sheetViews>
    <sheetView zoomScale="85" zoomScaleNormal="85" zoomScalePageLayoutView="0" workbookViewId="0" topLeftCell="A1">
      <selection activeCell="G61" sqref="G61"/>
    </sheetView>
  </sheetViews>
  <sheetFormatPr defaultColWidth="11.421875" defaultRowHeight="15"/>
  <cols>
    <col min="1" max="1" width="17.7109375" style="20" customWidth="1"/>
    <col min="2" max="2" width="17.140625" style="20" customWidth="1"/>
    <col min="3" max="3" width="48.140625" style="20" customWidth="1"/>
    <col min="4" max="4" width="21.00390625" style="20" customWidth="1"/>
    <col min="5" max="5" width="22.28125" style="20" customWidth="1"/>
    <col min="6" max="6" width="20.28125" style="20" customWidth="1"/>
    <col min="7" max="7" width="19.8515625" style="20" customWidth="1"/>
    <col min="8" max="8" width="18.8515625" style="20" customWidth="1"/>
    <col min="9" max="9" width="20.57421875" style="20" customWidth="1"/>
    <col min="10" max="10" width="5.8515625" style="20" customWidth="1"/>
    <col min="11" max="11" width="26.140625" style="20" customWidth="1"/>
    <col min="12" max="12" width="11.421875" style="20" customWidth="1"/>
    <col min="13" max="13" width="2.140625" style="20" customWidth="1"/>
    <col min="14" max="16384" width="11.421875" style="20" customWidth="1"/>
  </cols>
  <sheetData>
    <row r="1" spans="3:8" ht="23.25" customHeight="1">
      <c r="C1" s="142" t="s">
        <v>39</v>
      </c>
      <c r="D1" s="142"/>
      <c r="E1" s="142"/>
      <c r="F1" s="142"/>
      <c r="G1" s="142"/>
      <c r="H1" s="142"/>
    </row>
    <row r="2" spans="3:11" ht="18" customHeight="1">
      <c r="C2" s="21"/>
      <c r="I2" s="22"/>
      <c r="K2" s="20" t="s">
        <v>40</v>
      </c>
    </row>
    <row r="4" spans="4:11" ht="14.25">
      <c r="D4" s="23" t="s">
        <v>41</v>
      </c>
      <c r="F4" s="23" t="s">
        <v>42</v>
      </c>
      <c r="I4" s="24"/>
      <c r="K4" s="20" t="s">
        <v>43</v>
      </c>
    </row>
    <row r="6" spans="1:6" ht="14.25">
      <c r="A6" s="143" t="s">
        <v>44</v>
      </c>
      <c r="B6" s="143"/>
      <c r="C6" s="143"/>
      <c r="D6" s="26" t="e">
        <f>emissions_totales_CO2_ch/kWh_vendus_ch</f>
        <v>#DIV/0!</v>
      </c>
      <c r="E6" s="27"/>
      <c r="F6" s="28" t="e">
        <f>F8/F7</f>
        <v>#DIV/0!</v>
      </c>
    </row>
    <row r="7" spans="1:12" ht="14.25">
      <c r="A7" s="143" t="s">
        <v>45</v>
      </c>
      <c r="B7" s="143"/>
      <c r="C7" s="143"/>
      <c r="D7" s="29">
        <f>(D49+D64)</f>
        <v>0</v>
      </c>
      <c r="E7" s="27"/>
      <c r="F7" s="29">
        <f>H48+G63</f>
        <v>0</v>
      </c>
      <c r="I7" s="20">
        <v>1</v>
      </c>
      <c r="K7" s="144" t="s">
        <v>46</v>
      </c>
      <c r="L7" s="144"/>
    </row>
    <row r="8" spans="1:6" ht="14.25">
      <c r="A8" s="143" t="s">
        <v>47</v>
      </c>
      <c r="B8" s="143"/>
      <c r="C8" s="143"/>
      <c r="D8" s="29">
        <f>E27</f>
        <v>0</v>
      </c>
      <c r="E8" s="27"/>
      <c r="F8" s="29">
        <f>G27</f>
        <v>0</v>
      </c>
    </row>
    <row r="9" spans="3:6" ht="14.25">
      <c r="C9" s="30"/>
      <c r="D9" s="31"/>
      <c r="E9" s="27"/>
      <c r="F9" s="31"/>
    </row>
    <row r="10" spans="1:11" ht="30.75" customHeight="1">
      <c r="A10" s="146" t="s">
        <v>48</v>
      </c>
      <c r="B10" s="146"/>
      <c r="C10" s="146"/>
      <c r="D10" s="146"/>
      <c r="E10" s="146"/>
      <c r="F10" s="146"/>
      <c r="G10" s="146"/>
      <c r="H10" s="146"/>
      <c r="K10" s="32" t="s">
        <v>49</v>
      </c>
    </row>
    <row r="11" spans="1:11" ht="28.5" customHeight="1">
      <c r="A11" s="149"/>
      <c r="B11" s="149"/>
      <c r="C11" s="149"/>
      <c r="D11" s="34" t="s">
        <v>50</v>
      </c>
      <c r="E11" s="35" t="s">
        <v>51</v>
      </c>
      <c r="F11" s="34" t="s">
        <v>52</v>
      </c>
      <c r="G11" s="35" t="s">
        <v>53</v>
      </c>
      <c r="H11" s="36" t="s">
        <v>54</v>
      </c>
      <c r="J11" s="37"/>
      <c r="K11" s="38"/>
    </row>
    <row r="12" spans="1:11" ht="25.5" customHeight="1">
      <c r="A12" s="39"/>
      <c r="B12" s="39"/>
      <c r="C12" s="33"/>
      <c r="D12" s="35" t="s">
        <v>55</v>
      </c>
      <c r="E12" s="35" t="s">
        <v>56</v>
      </c>
      <c r="F12" s="35" t="s">
        <v>55</v>
      </c>
      <c r="G12" s="35" t="s">
        <v>56</v>
      </c>
      <c r="H12" s="36"/>
      <c r="J12" s="37"/>
      <c r="K12" s="40"/>
    </row>
    <row r="13" spans="1:11" ht="14.25">
      <c r="A13" s="139" t="s">
        <v>57</v>
      </c>
      <c r="B13" s="139"/>
      <c r="C13" s="139"/>
      <c r="D13" s="41"/>
      <c r="E13" s="42">
        <f>H13*D13</f>
        <v>0</v>
      </c>
      <c r="F13" s="43"/>
      <c r="G13" s="42">
        <f>F13*H13</f>
        <v>0</v>
      </c>
      <c r="H13" s="23">
        <v>0.013</v>
      </c>
      <c r="J13" s="37"/>
      <c r="K13" s="40"/>
    </row>
    <row r="14" spans="1:11" ht="14.25">
      <c r="A14" s="139" t="s">
        <v>58</v>
      </c>
      <c r="B14" s="139"/>
      <c r="C14" s="139"/>
      <c r="D14" s="41"/>
      <c r="E14" s="42">
        <f aca="true" t="shared" si="0" ref="E14:E26">H14*D14</f>
        <v>0</v>
      </c>
      <c r="F14" s="43"/>
      <c r="G14" s="42">
        <f aca="true" t="shared" si="1" ref="G14:G26">F14*H14</f>
        <v>0</v>
      </c>
      <c r="H14" s="23">
        <v>0.234</v>
      </c>
      <c r="J14" s="37"/>
      <c r="K14" s="40"/>
    </row>
    <row r="15" spans="1:11" ht="18" customHeight="1">
      <c r="A15" s="139" t="s">
        <v>59</v>
      </c>
      <c r="B15" s="139"/>
      <c r="C15" s="139"/>
      <c r="D15" s="41"/>
      <c r="E15" s="42">
        <f t="shared" si="0"/>
        <v>0</v>
      </c>
      <c r="F15" s="43"/>
      <c r="G15" s="42">
        <f t="shared" si="1"/>
        <v>0</v>
      </c>
      <c r="H15" s="23">
        <v>0.3</v>
      </c>
      <c r="I15" s="145"/>
      <c r="J15" s="44"/>
      <c r="K15" s="40"/>
    </row>
    <row r="16" spans="1:11" ht="18" customHeight="1">
      <c r="A16" s="139" t="s">
        <v>60</v>
      </c>
      <c r="B16" s="139"/>
      <c r="C16" s="139"/>
      <c r="D16" s="41"/>
      <c r="E16" s="42">
        <f t="shared" si="0"/>
        <v>0</v>
      </c>
      <c r="F16" s="43"/>
      <c r="G16" s="42">
        <f t="shared" si="1"/>
        <v>0</v>
      </c>
      <c r="H16" s="23">
        <v>0</v>
      </c>
      <c r="I16" s="145"/>
      <c r="J16" s="44"/>
      <c r="K16" s="40"/>
    </row>
    <row r="17" spans="1:11" ht="18" customHeight="1">
      <c r="A17" s="139" t="s">
        <v>61</v>
      </c>
      <c r="B17" s="139"/>
      <c r="C17" s="139"/>
      <c r="D17" s="41"/>
      <c r="E17" s="42">
        <f>H17*D17</f>
        <v>0</v>
      </c>
      <c r="F17" s="43"/>
      <c r="G17" s="42">
        <f t="shared" si="1"/>
        <v>0</v>
      </c>
      <c r="H17" s="23">
        <v>0</v>
      </c>
      <c r="I17" s="145"/>
      <c r="J17" s="44"/>
      <c r="K17" s="40"/>
    </row>
    <row r="18" spans="1:11" ht="18" customHeight="1">
      <c r="A18" s="139" t="s">
        <v>62</v>
      </c>
      <c r="B18" s="139"/>
      <c r="C18" s="139"/>
      <c r="D18" s="41"/>
      <c r="E18" s="42">
        <f>H18*D18</f>
        <v>0</v>
      </c>
      <c r="F18" s="43"/>
      <c r="G18" s="42">
        <f>F18*H18</f>
        <v>0</v>
      </c>
      <c r="H18" s="43"/>
      <c r="I18" s="145"/>
      <c r="J18" s="44"/>
      <c r="K18" s="40"/>
    </row>
    <row r="19" spans="1:11" ht="18" customHeight="1">
      <c r="A19" s="139" t="s">
        <v>63</v>
      </c>
      <c r="B19" s="139"/>
      <c r="C19" s="139"/>
      <c r="D19" s="41"/>
      <c r="E19" s="42">
        <f>H19*D19</f>
        <v>0</v>
      </c>
      <c r="F19" s="43"/>
      <c r="G19" s="42">
        <f>F19*H19</f>
        <v>0</v>
      </c>
      <c r="H19" s="43"/>
      <c r="I19" s="145"/>
      <c r="J19" s="44"/>
      <c r="K19" s="40"/>
    </row>
    <row r="20" spans="1:11" ht="27" customHeight="1">
      <c r="A20" s="140" t="s">
        <v>64</v>
      </c>
      <c r="B20" s="141" t="s">
        <v>65</v>
      </c>
      <c r="C20" s="45" t="s">
        <v>66</v>
      </c>
      <c r="D20" s="41"/>
      <c r="E20" s="42">
        <f t="shared" si="0"/>
        <v>0</v>
      </c>
      <c r="F20" s="41"/>
      <c r="G20" s="42">
        <f t="shared" si="1"/>
        <v>0</v>
      </c>
      <c r="H20" s="23">
        <v>0.18</v>
      </c>
      <c r="I20" s="145"/>
      <c r="J20" s="44"/>
      <c r="K20" s="40"/>
    </row>
    <row r="21" spans="1:11" ht="31.5" customHeight="1">
      <c r="A21" s="140"/>
      <c r="B21" s="141"/>
      <c r="C21" s="45" t="s">
        <v>67</v>
      </c>
      <c r="D21" s="41"/>
      <c r="E21" s="42">
        <f t="shared" si="0"/>
        <v>0</v>
      </c>
      <c r="F21" s="41"/>
      <c r="G21" s="42">
        <f t="shared" si="1"/>
        <v>0</v>
      </c>
      <c r="H21" s="23">
        <v>0.04</v>
      </c>
      <c r="J21" s="37"/>
      <c r="K21" s="40"/>
    </row>
    <row r="22" spans="1:11" ht="29.25" customHeight="1">
      <c r="A22" s="140"/>
      <c r="B22" s="141" t="s">
        <v>68</v>
      </c>
      <c r="C22" s="45" t="s">
        <v>66</v>
      </c>
      <c r="D22" s="41"/>
      <c r="E22" s="42">
        <f t="shared" si="0"/>
        <v>0</v>
      </c>
      <c r="F22" s="41"/>
      <c r="G22" s="42">
        <f t="shared" si="1"/>
        <v>0</v>
      </c>
      <c r="H22" s="23">
        <v>0.18</v>
      </c>
      <c r="J22" s="37"/>
      <c r="K22" s="40"/>
    </row>
    <row r="23" spans="1:11" ht="30" customHeight="1">
      <c r="A23" s="140"/>
      <c r="B23" s="141"/>
      <c r="C23" s="45" t="s">
        <v>67</v>
      </c>
      <c r="D23" s="41"/>
      <c r="E23" s="42">
        <f t="shared" si="0"/>
        <v>0</v>
      </c>
      <c r="F23" s="41"/>
      <c r="G23" s="42">
        <f t="shared" si="1"/>
        <v>0</v>
      </c>
      <c r="H23" s="23">
        <v>0.04</v>
      </c>
      <c r="J23" s="37"/>
      <c r="K23" s="40"/>
    </row>
    <row r="24" spans="1:11" ht="32.25" customHeight="1">
      <c r="A24" s="140"/>
      <c r="B24" s="141"/>
      <c r="C24" s="46" t="s">
        <v>69</v>
      </c>
      <c r="D24" s="41"/>
      <c r="E24" s="42">
        <f t="shared" si="0"/>
        <v>0</v>
      </c>
      <c r="F24" s="41"/>
      <c r="G24" s="42">
        <f t="shared" si="1"/>
        <v>0</v>
      </c>
      <c r="H24" s="23">
        <v>0.18</v>
      </c>
      <c r="J24" s="37"/>
      <c r="K24" s="40"/>
    </row>
    <row r="25" spans="1:11" ht="30.75" customHeight="1">
      <c r="A25" s="140"/>
      <c r="B25" s="141" t="s">
        <v>70</v>
      </c>
      <c r="C25" s="45" t="s">
        <v>66</v>
      </c>
      <c r="D25" s="41"/>
      <c r="E25" s="42">
        <f t="shared" si="0"/>
        <v>0</v>
      </c>
      <c r="F25" s="41"/>
      <c r="G25" s="42">
        <f t="shared" si="1"/>
        <v>0</v>
      </c>
      <c r="H25" s="23">
        <v>0.18</v>
      </c>
      <c r="J25" s="37"/>
      <c r="K25" s="40"/>
    </row>
    <row r="26" spans="1:11" ht="35.25" customHeight="1">
      <c r="A26" s="140"/>
      <c r="B26" s="141"/>
      <c r="C26" s="45" t="s">
        <v>67</v>
      </c>
      <c r="D26" s="41"/>
      <c r="E26" s="42">
        <f t="shared" si="0"/>
        <v>0</v>
      </c>
      <c r="F26" s="41"/>
      <c r="G26" s="42">
        <f t="shared" si="1"/>
        <v>0</v>
      </c>
      <c r="H26" s="23">
        <v>0.04</v>
      </c>
      <c r="J26" s="37"/>
      <c r="K26" s="40"/>
    </row>
    <row r="27" spans="1:11" ht="14.25">
      <c r="A27" s="139" t="s">
        <v>71</v>
      </c>
      <c r="B27" s="139"/>
      <c r="C27" s="139"/>
      <c r="D27" s="47">
        <f>SUM(D13:D26)</f>
        <v>0</v>
      </c>
      <c r="E27" s="47">
        <f>SUM(E13:E26)</f>
        <v>0</v>
      </c>
      <c r="F27" s="47">
        <f>SUM(F13:F26)</f>
        <v>0</v>
      </c>
      <c r="G27" s="47">
        <f>SUM(G13:G26)</f>
        <v>0</v>
      </c>
      <c r="H27" s="48"/>
      <c r="K27" s="49"/>
    </row>
    <row r="28" spans="1:11" ht="27" customHeight="1">
      <c r="A28" s="147"/>
      <c r="B28" s="147"/>
      <c r="C28" s="147"/>
      <c r="D28" s="50"/>
      <c r="E28" s="42"/>
      <c r="F28" s="50"/>
      <c r="G28" s="51"/>
      <c r="H28" s="48"/>
      <c r="K28" s="52"/>
    </row>
    <row r="29" spans="1:11" ht="36" customHeight="1">
      <c r="A29" s="148" t="s">
        <v>72</v>
      </c>
      <c r="B29" s="148"/>
      <c r="C29" s="148"/>
      <c r="D29" s="148"/>
      <c r="E29" s="148"/>
      <c r="F29" s="148"/>
      <c r="G29" s="148"/>
      <c r="H29" s="148"/>
      <c r="K29" s="52"/>
    </row>
    <row r="30" spans="1:11" ht="99.75" customHeight="1">
      <c r="A30" s="149"/>
      <c r="B30" s="149"/>
      <c r="C30" s="149"/>
      <c r="D30" s="53" t="s">
        <v>73</v>
      </c>
      <c r="E30" s="54" t="s">
        <v>74</v>
      </c>
      <c r="F30" s="54" t="s">
        <v>75</v>
      </c>
      <c r="G30" s="55" t="s">
        <v>76</v>
      </c>
      <c r="H30" s="53" t="s">
        <v>42</v>
      </c>
      <c r="I30" s="56" t="s">
        <v>77</v>
      </c>
      <c r="K30" s="52"/>
    </row>
    <row r="31" spans="1:11" ht="15.75" customHeight="1">
      <c r="A31" s="149"/>
      <c r="B31" s="149"/>
      <c r="C31" s="149"/>
      <c r="D31" s="25" t="s">
        <v>78</v>
      </c>
      <c r="E31" s="25" t="s">
        <v>78</v>
      </c>
      <c r="F31" s="25" t="s">
        <v>78</v>
      </c>
      <c r="G31" s="25" t="s">
        <v>79</v>
      </c>
      <c r="H31" s="25" t="s">
        <v>78</v>
      </c>
      <c r="I31" s="25" t="s">
        <v>79</v>
      </c>
      <c r="K31" s="52"/>
    </row>
    <row r="32" spans="1:13" ht="14.25">
      <c r="A32" s="139" t="s">
        <v>80</v>
      </c>
      <c r="B32" s="139"/>
      <c r="C32" s="139"/>
      <c r="D32" s="42">
        <f>IF($I$7=1,INDEX(Besoins!$B$6:$B$29,'Synthèse des données'!M32,1),IF($I$7=2,INDEX(Besoins!$E$6:$E$29,'Synthèse des données'!M32,1),INDEX(Besoins!$H$6:$H$29,'Synthèse des données'!M32,1)))</f>
        <v>30</v>
      </c>
      <c r="E32" s="42">
        <f>IF($I$7=1,INDEX(Besoins!$C$6:$C$29,'Synthèse des données'!M32,1),IF($I$7=2,INDEX(Besoins!$F$6:$F$29,'Synthèse des données'!M32,1),INDEX(Besoins!$I$6:$I$29,'Synthèse des données'!M32)))</f>
        <v>30</v>
      </c>
      <c r="F32" s="41"/>
      <c r="G32" s="41"/>
      <c r="H32" s="42">
        <f>IF($I$7=1,INDEX(Besoins!$D$6:$D$29,'Synthèse des données'!M32,1),IF($I$7=2,INDEX(Besoins!$G$6:$G$29,'Synthèse des données'!M32,1),INDEX(Besoins!$J$6:$J$29,'Synthèse des données'!M32,1)))</f>
        <v>0</v>
      </c>
      <c r="I32" s="43"/>
      <c r="K32" s="52"/>
      <c r="M32" s="20">
        <v>1</v>
      </c>
    </row>
    <row r="33" spans="1:13" ht="14.25">
      <c r="A33" s="139"/>
      <c r="B33" s="139"/>
      <c r="C33" s="139"/>
      <c r="D33" s="42">
        <f>IF($I$7=1,INDEX(Besoins!$B$6:$B$29,'Synthèse des données'!M33,1),IF($I$7=2,INDEX(Besoins!$E$6:$E$29,'Synthèse des données'!M33,1),INDEX(Besoins!$H$6:$H$29,'Synthèse des données'!M33,1)))</f>
        <v>30</v>
      </c>
      <c r="E33" s="42">
        <f>IF($I$7=1,INDEX(Besoins!$C$6:$C$29,'Synthèse des données'!M33,1),IF($I$7=2,INDEX(Besoins!$F$6:$F$29,'Synthèse des données'!M33,1),INDEX(Besoins!$I$6:$I$29,'Synthèse des données'!M33)))</f>
        <v>40</v>
      </c>
      <c r="F33" s="41"/>
      <c r="G33" s="41"/>
      <c r="H33" s="42">
        <f>IF($I$7=1,INDEX(Besoins!$D$6:$D$29,'Synthèse des données'!M33,1),IF($I$7=2,INDEX(Besoins!$G$6:$G$29,'Synthèse des données'!M33,1),INDEX(Besoins!$J$6:$J$29,'Synthèse des données'!M33,1)))</f>
        <v>0</v>
      </c>
      <c r="I33" s="43"/>
      <c r="K33" s="52"/>
      <c r="M33" s="20">
        <v>21</v>
      </c>
    </row>
    <row r="34" spans="1:13" ht="14.25">
      <c r="A34" s="139"/>
      <c r="B34" s="139"/>
      <c r="C34" s="139"/>
      <c r="D34" s="42">
        <f>IF($I$7=1,INDEX(Besoins!$B$6:$B$29,'Synthèse des données'!M34,1),IF($I$7=2,INDEX(Besoins!$E$6:$E$29,'Synthèse des données'!M34,1),INDEX(Besoins!$H$6:$H$29,'Synthèse des données'!M34,1)))</f>
        <v>0</v>
      </c>
      <c r="E34" s="42">
        <f>IF($I$7=1,INDEX(Besoins!$C$6:$C$29,'Synthèse des données'!M34,1),IF($I$7=2,INDEX(Besoins!$F$6:$F$29,'Synthèse des données'!M34,1),INDEX(Besoins!$I$6:$I$29,'Synthèse des données'!M34)))</f>
        <v>0</v>
      </c>
      <c r="F34" s="41"/>
      <c r="G34" s="41"/>
      <c r="H34" s="42">
        <f>IF($I$7=1,INDEX(Besoins!$D$6:$D$29,'Synthèse des données'!M34,1),IF($I$7=2,INDEX(Besoins!$G$6:$G$29,'Synthèse des données'!M34,1),INDEX(Besoins!$J$6:$J$29,'Synthèse des données'!M34,1)))</f>
        <v>0</v>
      </c>
      <c r="I34" s="43"/>
      <c r="K34" s="52"/>
      <c r="M34" s="20">
        <v>24</v>
      </c>
    </row>
    <row r="35" spans="1:13" ht="14.25">
      <c r="A35" s="139"/>
      <c r="B35" s="139"/>
      <c r="C35" s="139"/>
      <c r="D35" s="42">
        <f>IF($I$7=1,INDEX(Besoins!$B$6:$B$29,'Synthèse des données'!M35,1),IF($I$7=2,INDEX(Besoins!$E$6:$E$29,'Synthèse des données'!M35,1),INDEX(Besoins!$H$6:$H$29,'Synthèse des données'!M35,1)))</f>
        <v>0</v>
      </c>
      <c r="E35" s="42">
        <f>IF($I$7=1,INDEX(Besoins!$C$6:$C$29,'Synthèse des données'!M35,1),IF($I$7=2,INDEX(Besoins!$F$6:$F$29,'Synthèse des données'!M35,1),INDEX(Besoins!$I$6:$I$29,'Synthèse des données'!M35)))</f>
        <v>0</v>
      </c>
      <c r="F35" s="41"/>
      <c r="G35" s="41"/>
      <c r="H35" s="42">
        <f>IF($I$7=1,INDEX(Besoins!$D$6:$D$29,'Synthèse des données'!M35,1),IF($I$7=2,INDEX(Besoins!$G$6:$G$29,'Synthèse des données'!M35,1),INDEX(Besoins!$J$6:$J$29,'Synthèse des données'!M35,1)))</f>
        <v>0</v>
      </c>
      <c r="I35" s="43"/>
      <c r="K35" s="52"/>
      <c r="M35" s="20">
        <v>24</v>
      </c>
    </row>
    <row r="36" spans="1:13" ht="16.5" customHeight="1">
      <c r="A36" s="139"/>
      <c r="B36" s="139"/>
      <c r="C36" s="139"/>
      <c r="D36" s="42">
        <f>IF($I$7=1,INDEX(Besoins!$B$6:$B$29,'Synthèse des données'!M36,1),IF($I$7=2,INDEX(Besoins!$E$6:$E$29,'Synthèse des données'!M36,1),INDEX(Besoins!$H$6:$H$29,'Synthèse des données'!M36,1)))</f>
        <v>0</v>
      </c>
      <c r="E36" s="42">
        <f>IF($I$7=1,INDEX(Besoins!$C$6:$C$29,'Synthèse des données'!M36,1),IF($I$7=2,INDEX(Besoins!$F$6:$F$29,'Synthèse des données'!M36,1),INDEX(Besoins!$I$6:$I$29,'Synthèse des données'!M36)))</f>
        <v>0</v>
      </c>
      <c r="F36" s="41"/>
      <c r="G36" s="41"/>
      <c r="H36" s="42">
        <f>IF($I$7=1,INDEX(Besoins!$D$6:$D$29,'Synthèse des données'!M36,1),IF($I$7=2,INDEX(Besoins!$G$6:$G$29,'Synthèse des données'!M36,1),INDEX(Besoins!$J$6:$J$29,'Synthèse des données'!M36,1)))</f>
        <v>0</v>
      </c>
      <c r="I36" s="43"/>
      <c r="K36" s="52"/>
      <c r="M36" s="20">
        <v>24</v>
      </c>
    </row>
    <row r="37" spans="1:13" ht="18.75" customHeight="1">
      <c r="A37" s="139"/>
      <c r="B37" s="139"/>
      <c r="C37" s="139"/>
      <c r="D37" s="42">
        <f>IF($I$7=1,INDEX(Besoins!$B$6:$B$29,'Synthèse des données'!M37,1),IF($I$7=2,INDEX(Besoins!$E$6:$E$29,'Synthèse des données'!M37,1),INDEX(Besoins!$H$6:$H$29,'Synthèse des données'!M37,1)))</f>
        <v>0</v>
      </c>
      <c r="E37" s="42">
        <f>IF($I$7=1,INDEX(Besoins!$C$6:$C$29,'Synthèse des données'!M37,1),IF($I$7=2,INDEX(Besoins!$F$6:$F$29,'Synthèse des données'!M37,1),INDEX(Besoins!$I$6:$I$29,'Synthèse des données'!M37)))</f>
        <v>0</v>
      </c>
      <c r="F37" s="41"/>
      <c r="G37" s="41"/>
      <c r="H37" s="42">
        <f>IF($I$7=1,INDEX(Besoins!$D$6:$D$29,'Synthèse des données'!M37,1),IF($I$7=2,INDEX(Besoins!$G$6:$G$29,'Synthèse des données'!M37,1),INDEX(Besoins!$J$6:$J$29,'Synthèse des données'!M37,1)))</f>
        <v>0</v>
      </c>
      <c r="I37" s="43"/>
      <c r="K37" s="52"/>
      <c r="M37" s="20">
        <v>24</v>
      </c>
    </row>
    <row r="38" spans="1:13" ht="18" customHeight="1">
      <c r="A38" s="139"/>
      <c r="B38" s="139"/>
      <c r="C38" s="139"/>
      <c r="D38" s="42">
        <f>IF($I$7=1,INDEX(Besoins!$B$6:$B$29,'Synthèse des données'!M38,1),IF($I$7=2,INDEX(Besoins!$E$6:$E$29,'Synthèse des données'!M38,1),INDEX(Besoins!$H$6:$H$29,'Synthèse des données'!M38,1)))</f>
        <v>0</v>
      </c>
      <c r="E38" s="42">
        <f>IF($I$7=1,INDEX(Besoins!$C$6:$C$29,'Synthèse des données'!M38,1),IF($I$7=2,INDEX(Besoins!$F$6:$F$29,'Synthèse des données'!M38,1),INDEX(Besoins!$I$6:$I$29,'Synthèse des données'!M38)))</f>
        <v>0</v>
      </c>
      <c r="F38" s="41"/>
      <c r="G38" s="41"/>
      <c r="H38" s="42">
        <f>IF($I$7=1,INDEX(Besoins!$D$6:$D$29,'Synthèse des données'!M38,1),IF($I$7=2,INDEX(Besoins!$G$6:$G$29,'Synthèse des données'!M38,1),INDEX(Besoins!$J$6:$J$29,'Synthèse des données'!M38,1)))</f>
        <v>0</v>
      </c>
      <c r="I38" s="43"/>
      <c r="K38" s="52"/>
      <c r="M38" s="20">
        <v>24</v>
      </c>
    </row>
    <row r="39" spans="1:13" ht="18" customHeight="1">
      <c r="A39" s="139"/>
      <c r="B39" s="139"/>
      <c r="C39" s="139"/>
      <c r="D39" s="42">
        <f>IF($I$7=1,INDEX(Besoins!$B$6:$B$29,'Synthèse des données'!M39,1),IF($I$7=2,INDEX(Besoins!$E$6:$E$29,'Synthèse des données'!M39,1),INDEX(Besoins!$H$6:$H$29,'Synthèse des données'!M39,1)))</f>
        <v>0</v>
      </c>
      <c r="E39" s="42">
        <f>IF($I$7=1,INDEX(Besoins!$C$6:$C$29,'Synthèse des données'!M39,1),IF($I$7=2,INDEX(Besoins!$F$6:$F$29,'Synthèse des données'!M39,1),INDEX(Besoins!$I$6:$I$29,'Synthèse des données'!M39)))</f>
        <v>0</v>
      </c>
      <c r="F39" s="41"/>
      <c r="G39" s="41"/>
      <c r="H39" s="42">
        <f>IF($I$7=1,INDEX(Besoins!$D$6:$D$29,'Synthèse des données'!M39,1),IF($I$7=2,INDEX(Besoins!$G$6:$G$29,'Synthèse des données'!M39,1),INDEX(Besoins!$J$6:$J$29,'Synthèse des données'!M39,1)))</f>
        <v>0</v>
      </c>
      <c r="I39" s="43"/>
      <c r="K39" s="52"/>
      <c r="M39" s="20">
        <v>24</v>
      </c>
    </row>
    <row r="40" spans="1:13" ht="18" customHeight="1">
      <c r="A40" s="139"/>
      <c r="B40" s="139"/>
      <c r="C40" s="139"/>
      <c r="D40" s="42">
        <f>IF($I$7=1,INDEX(Besoins!$B$6:$B$29,'Synthèse des données'!M40,1),IF($I$7=2,INDEX(Besoins!$E$6:$E$29,'Synthèse des données'!M40,1),INDEX(Besoins!$H$6:$H$29,'Synthèse des données'!M40,1)))</f>
        <v>0</v>
      </c>
      <c r="E40" s="42">
        <f>IF($I$7=1,INDEX(Besoins!$C$6:$C$29,'Synthèse des données'!M40,1),IF($I$7=2,INDEX(Besoins!$F$6:$F$29,'Synthèse des données'!M40,1),INDEX(Besoins!$I$6:$I$29,'Synthèse des données'!M40)))</f>
        <v>0</v>
      </c>
      <c r="F40" s="41"/>
      <c r="G40" s="41"/>
      <c r="H40" s="42">
        <f>IF($I$7=1,INDEX(Besoins!$D$6:$D$29,'Synthèse des données'!M40,1),IF($I$7=2,INDEX(Besoins!$G$6:$G$29,'Synthèse des données'!M40,1),INDEX(Besoins!$J$6:$J$29,'Synthèse des données'!M40,1)))</f>
        <v>0</v>
      </c>
      <c r="I40" s="43"/>
      <c r="K40" s="52"/>
      <c r="M40" s="20">
        <v>24</v>
      </c>
    </row>
    <row r="41" spans="1:13" ht="18" customHeight="1">
      <c r="A41" s="139"/>
      <c r="B41" s="139"/>
      <c r="C41" s="139"/>
      <c r="D41" s="42">
        <f>IF($I$7=1,INDEX(Besoins!$B$6:$B$29,'Synthèse des données'!M41,1),IF($I$7=2,INDEX(Besoins!$E$6:$E$29,'Synthèse des données'!M41,1),INDEX(Besoins!$H$6:$H$29,'Synthèse des données'!M41,1)))</f>
        <v>0</v>
      </c>
      <c r="E41" s="42">
        <f>IF($I$7=1,INDEX(Besoins!$C$6:$C$29,'Synthèse des données'!M41,1),IF($I$7=2,INDEX(Besoins!$F$6:$F$29,'Synthèse des données'!M41,1),INDEX(Besoins!$I$6:$I$29,'Synthèse des données'!M41)))</f>
        <v>0</v>
      </c>
      <c r="F41" s="41"/>
      <c r="G41" s="41"/>
      <c r="H41" s="42">
        <f>IF($I$7=1,INDEX(Besoins!$D$6:$D$29,'Synthèse des données'!M41,1),IF($I$7=2,INDEX(Besoins!$G$6:$G$29,'Synthèse des données'!M41,1),INDEX(Besoins!$J$6:$J$29,'Synthèse des données'!M41,1)))</f>
        <v>0</v>
      </c>
      <c r="I41" s="43"/>
      <c r="K41" s="52"/>
      <c r="M41" s="20">
        <v>24</v>
      </c>
    </row>
    <row r="42" spans="1:13" ht="18" customHeight="1">
      <c r="A42" s="139"/>
      <c r="B42" s="139"/>
      <c r="C42" s="139"/>
      <c r="D42" s="42">
        <f>IF($I$7=1,INDEX(Besoins!$B$6:$B$29,'Synthèse des données'!M42,1),IF($I$7=2,INDEX(Besoins!$E$6:$E$29,'Synthèse des données'!M42,1),INDEX(Besoins!$H$6:$H$29,'Synthèse des données'!M42,1)))</f>
        <v>0</v>
      </c>
      <c r="E42" s="42">
        <f>IF($I$7=1,INDEX(Besoins!$C$6:$C$29,'Synthèse des données'!M42,1),IF($I$7=2,INDEX(Besoins!$F$6:$F$29,'Synthèse des données'!M42,1),INDEX(Besoins!$I$6:$I$29,'Synthèse des données'!M42)))</f>
        <v>0</v>
      </c>
      <c r="F42" s="41"/>
      <c r="G42" s="41"/>
      <c r="H42" s="42">
        <f>IF($I$7=1,INDEX(Besoins!$D$6:$D$29,'Synthèse des données'!M42,1),IF($I$7=2,INDEX(Besoins!$G$6:$G$29,'Synthèse des données'!M42,1),INDEX(Besoins!$J$6:$J$29,'Synthèse des données'!M42,1)))</f>
        <v>0</v>
      </c>
      <c r="I42" s="43"/>
      <c r="K42" s="52"/>
      <c r="M42" s="20">
        <v>24</v>
      </c>
    </row>
    <row r="43" spans="1:11" ht="18" customHeight="1">
      <c r="A43" s="139"/>
      <c r="B43" s="139"/>
      <c r="C43" s="139"/>
      <c r="D43" s="41"/>
      <c r="E43" s="41"/>
      <c r="F43" s="41"/>
      <c r="G43" s="41"/>
      <c r="H43" s="43"/>
      <c r="I43" s="43"/>
      <c r="K43" s="52"/>
    </row>
    <row r="44" spans="1:11" ht="18" customHeight="1">
      <c r="A44" s="139"/>
      <c r="B44" s="139"/>
      <c r="C44" s="139"/>
      <c r="D44" s="41"/>
      <c r="E44" s="41"/>
      <c r="F44" s="41"/>
      <c r="G44" s="41"/>
      <c r="H44" s="43"/>
      <c r="I44" s="43"/>
      <c r="K44" s="52"/>
    </row>
    <row r="45" spans="1:11" ht="18" customHeight="1">
      <c r="A45" s="139"/>
      <c r="B45" s="139"/>
      <c r="C45" s="139"/>
      <c r="D45" s="41"/>
      <c r="E45" s="41"/>
      <c r="F45" s="41"/>
      <c r="G45" s="41"/>
      <c r="H45" s="43"/>
      <c r="I45" s="43"/>
      <c r="K45" s="52"/>
    </row>
    <row r="46" spans="1:11" ht="18" customHeight="1">
      <c r="A46" s="139"/>
      <c r="B46" s="139"/>
      <c r="C46" s="139"/>
      <c r="D46" s="41"/>
      <c r="E46" s="41"/>
      <c r="F46" s="41"/>
      <c r="G46" s="41"/>
      <c r="H46" s="43"/>
      <c r="I46" s="43"/>
      <c r="K46" s="52"/>
    </row>
    <row r="47" spans="1:11" ht="14.25">
      <c r="A47" s="139" t="s">
        <v>81</v>
      </c>
      <c r="B47" s="139"/>
      <c r="C47" s="139"/>
      <c r="D47" s="41"/>
      <c r="E47" s="41"/>
      <c r="F47" s="24"/>
      <c r="G47" s="57"/>
      <c r="H47" s="41"/>
      <c r="I47" s="57"/>
      <c r="K47" s="52"/>
    </row>
    <row r="48" spans="1:11" ht="14.25">
      <c r="A48" s="143" t="s">
        <v>82</v>
      </c>
      <c r="B48" s="143"/>
      <c r="C48" s="143"/>
      <c r="D48" s="58">
        <f>D47+SUMPRODUCT(D32:D46,$G$32:$G$46)/1000</f>
        <v>0</v>
      </c>
      <c r="E48" s="59">
        <f>E47+IF(F32="",E32*G32/1000,F32*G32/1000)+IF(F33="",E33*G33/1000,F33*G33/1000)+IF(F34="",E34*G34/1000,F34*G34/1000)+IF(F35="",E35*G35/1000,F35*G35/1000)+IF(F36="",E36*G36/1000,F36*G36/1000)+IF(F37="",E37*G37/1000,F37*G37/1000)+IF(F38="",E38*G38/1000,F38*G38/1000)+IF(F39="",E39*G39/1000,F39*G39/1000)+IF(F40="",E40*G40/1000,F40*G40/1000)+IF(F41="",E41*G41/1000,F41*G41/1000)+IF(F42="",E42*G42/1000,F42*G42/1000)+IF(F43="",E43*G43/1000,F43*G43/1000)+IF(F44="",E44*G44/1000,F44*G44/1000)+IF(F45="",E45*G45/1000,F45*G45/1000)+IF(F46="",E46*G46/1000,F46*G46/1000)</f>
        <v>0</v>
      </c>
      <c r="G48" s="60">
        <f>SUM(G32:G46)</f>
        <v>0</v>
      </c>
      <c r="H48" s="61">
        <f>H47+SUMPRODUCT(H32:H46,$I$32:$I$46)/1000</f>
        <v>0</v>
      </c>
      <c r="I48" s="60">
        <f>SUM(I32:I46)</f>
        <v>0</v>
      </c>
      <c r="K48" s="62"/>
    </row>
    <row r="49" spans="1:11" ht="14.25">
      <c r="A49" s="63"/>
      <c r="B49" s="63"/>
      <c r="C49" s="64"/>
      <c r="D49" s="150">
        <f>D48+E48</f>
        <v>0</v>
      </c>
      <c r="E49" s="150"/>
      <c r="F49" s="65"/>
      <c r="G49" s="66"/>
      <c r="H49" s="67"/>
      <c r="I49" s="68"/>
      <c r="K49" s="52"/>
    </row>
    <row r="50" spans="1:11" s="68" customFormat="1" ht="15.75" customHeight="1">
      <c r="A50" s="151"/>
      <c r="B50" s="151"/>
      <c r="C50" s="151"/>
      <c r="D50" s="151">
        <f>D48+E48</f>
        <v>0</v>
      </c>
      <c r="E50" s="151"/>
      <c r="F50" s="151"/>
      <c r="G50" s="151"/>
      <c r="H50" s="151"/>
      <c r="I50" s="20"/>
      <c r="K50" s="52"/>
    </row>
    <row r="51" spans="1:11" ht="36" customHeight="1">
      <c r="A51" s="148" t="s">
        <v>83</v>
      </c>
      <c r="B51" s="148"/>
      <c r="C51" s="148"/>
      <c r="D51" s="148"/>
      <c r="E51" s="148"/>
      <c r="F51" s="148"/>
      <c r="G51" s="148"/>
      <c r="H51" s="148"/>
      <c r="K51" s="52"/>
    </row>
    <row r="52" spans="1:11" ht="31.5" customHeight="1">
      <c r="A52" s="149"/>
      <c r="B52" s="149"/>
      <c r="C52" s="149"/>
      <c r="D52" s="53" t="s">
        <v>73</v>
      </c>
      <c r="E52" s="53" t="s">
        <v>84</v>
      </c>
      <c r="F52" s="55" t="s">
        <v>76</v>
      </c>
      <c r="G52" s="53" t="s">
        <v>42</v>
      </c>
      <c r="H52" s="55" t="s">
        <v>77</v>
      </c>
      <c r="K52" s="52"/>
    </row>
    <row r="53" spans="1:11" ht="15.75" customHeight="1">
      <c r="A53" s="149"/>
      <c r="B53" s="149"/>
      <c r="C53" s="149"/>
      <c r="D53" s="25" t="s">
        <v>78</v>
      </c>
      <c r="E53" s="25" t="s">
        <v>78</v>
      </c>
      <c r="F53" s="25" t="s">
        <v>79</v>
      </c>
      <c r="G53" s="25" t="s">
        <v>78</v>
      </c>
      <c r="H53" s="25" t="s">
        <v>79</v>
      </c>
      <c r="K53" s="52"/>
    </row>
    <row r="54" spans="1:11" ht="14.25">
      <c r="A54" s="139" t="s">
        <v>85</v>
      </c>
      <c r="B54" s="139"/>
      <c r="C54" s="139"/>
      <c r="D54" s="43"/>
      <c r="E54" s="43"/>
      <c r="F54" s="41"/>
      <c r="G54" s="43"/>
      <c r="H54" s="43"/>
      <c r="K54" s="52"/>
    </row>
    <row r="55" spans="1:11" ht="14.25">
      <c r="A55" s="139" t="s">
        <v>86</v>
      </c>
      <c r="B55" s="139"/>
      <c r="C55" s="139"/>
      <c r="D55" s="43"/>
      <c r="E55" s="43"/>
      <c r="F55" s="41"/>
      <c r="G55" s="43"/>
      <c r="H55" s="43"/>
      <c r="K55" s="52"/>
    </row>
    <row r="56" spans="1:11" ht="14.25">
      <c r="A56" s="139" t="s">
        <v>87</v>
      </c>
      <c r="B56" s="139"/>
      <c r="C56" s="139"/>
      <c r="D56" s="43"/>
      <c r="E56" s="43"/>
      <c r="F56" s="41"/>
      <c r="G56" s="43"/>
      <c r="H56" s="43"/>
      <c r="K56" s="52"/>
    </row>
    <row r="57" spans="1:11" ht="16.5" customHeight="1">
      <c r="A57" s="139" t="s">
        <v>88</v>
      </c>
      <c r="B57" s="139"/>
      <c r="C57" s="139"/>
      <c r="D57" s="43"/>
      <c r="E57" s="43"/>
      <c r="F57" s="41"/>
      <c r="G57" s="43"/>
      <c r="H57" s="43"/>
      <c r="K57" s="52"/>
    </row>
    <row r="58" spans="1:11" ht="18.75" customHeight="1">
      <c r="A58" s="139" t="s">
        <v>89</v>
      </c>
      <c r="B58" s="139"/>
      <c r="C58" s="139"/>
      <c r="D58" s="43"/>
      <c r="E58" s="43"/>
      <c r="F58" s="41"/>
      <c r="G58" s="43"/>
      <c r="H58" s="43"/>
      <c r="K58" s="52"/>
    </row>
    <row r="59" spans="1:11" ht="18" customHeight="1">
      <c r="A59" s="139" t="s">
        <v>90</v>
      </c>
      <c r="B59" s="139"/>
      <c r="C59" s="139"/>
      <c r="D59" s="43"/>
      <c r="E59" s="43"/>
      <c r="F59" s="41"/>
      <c r="G59" s="43"/>
      <c r="H59" s="43"/>
      <c r="K59" s="52"/>
    </row>
    <row r="60" spans="1:11" ht="15" customHeight="1">
      <c r="A60" s="139" t="s">
        <v>91</v>
      </c>
      <c r="B60" s="139"/>
      <c r="C60" s="139"/>
      <c r="D60" s="43"/>
      <c r="E60" s="43"/>
      <c r="F60" s="41"/>
      <c r="G60" s="43"/>
      <c r="H60" s="43"/>
      <c r="K60" s="52"/>
    </row>
    <row r="61" spans="1:11" ht="14.25">
      <c r="A61" s="152"/>
      <c r="B61" s="152"/>
      <c r="C61" s="152"/>
      <c r="D61" s="23"/>
      <c r="E61" s="23"/>
      <c r="F61" s="23"/>
      <c r="G61" s="23"/>
      <c r="H61" s="24"/>
      <c r="K61" s="52"/>
    </row>
    <row r="62" spans="1:11" ht="14.25">
      <c r="A62" s="139" t="s">
        <v>81</v>
      </c>
      <c r="B62" s="139"/>
      <c r="C62" s="139"/>
      <c r="D62" s="41"/>
      <c r="E62" s="41"/>
      <c r="F62" s="57"/>
      <c r="G62" s="41"/>
      <c r="H62" s="57"/>
      <c r="K62" s="52"/>
    </row>
    <row r="63" spans="1:11" ht="14.25">
      <c r="A63" s="143" t="s">
        <v>82</v>
      </c>
      <c r="B63" s="143"/>
      <c r="C63" s="143"/>
      <c r="D63" s="58">
        <f>D62+SUMPRODUCT(D54:D60,$F$54:$F$60)/1000</f>
        <v>0</v>
      </c>
      <c r="E63" s="59">
        <f>E62+SUMPRODUCT(E54:E60,$F$54:$F$60)/1000</f>
        <v>0</v>
      </c>
      <c r="F63" s="60">
        <f>SUM(F54:F60)</f>
        <v>0</v>
      </c>
      <c r="G63" s="61">
        <f>G62+SUMPRODUCT(G54:G60,$H$54:$H$60)/1000</f>
        <v>0</v>
      </c>
      <c r="H63" s="69">
        <f>SUM(H54:H60)</f>
        <v>0</v>
      </c>
      <c r="I63" s="68"/>
      <c r="K63" s="62"/>
    </row>
    <row r="64" spans="1:11" s="68" customFormat="1" ht="15.75" customHeight="1">
      <c r="A64" s="154"/>
      <c r="B64" s="154"/>
      <c r="C64" s="154"/>
      <c r="D64" s="155">
        <f>D63+E63</f>
        <v>0</v>
      </c>
      <c r="E64" s="155"/>
      <c r="F64" s="71"/>
      <c r="G64" s="72"/>
      <c r="H64" s="72"/>
      <c r="K64" s="52"/>
    </row>
    <row r="65" spans="1:11" s="68" customFormat="1" ht="18" customHeight="1">
      <c r="A65" s="151"/>
      <c r="B65" s="151"/>
      <c r="C65" s="151"/>
      <c r="D65" s="151"/>
      <c r="E65" s="151"/>
      <c r="F65" s="151"/>
      <c r="G65" s="151"/>
      <c r="H65" s="151"/>
      <c r="I65" s="20"/>
      <c r="K65" s="52"/>
    </row>
    <row r="66" spans="1:11" ht="30" customHeight="1">
      <c r="A66" s="146" t="s">
        <v>92</v>
      </c>
      <c r="B66" s="146"/>
      <c r="C66" s="146"/>
      <c r="D66" s="146"/>
      <c r="E66" s="146"/>
      <c r="F66" s="146"/>
      <c r="G66" s="146"/>
      <c r="H66" s="146"/>
      <c r="K66" s="52"/>
    </row>
    <row r="67" spans="1:11" ht="21.75" customHeight="1">
      <c r="A67" s="73"/>
      <c r="B67" s="73"/>
      <c r="C67" s="73"/>
      <c r="D67" s="73"/>
      <c r="E67" s="73"/>
      <c r="F67" s="73"/>
      <c r="G67" s="73"/>
      <c r="H67" s="74"/>
      <c r="K67" s="52"/>
    </row>
    <row r="68" spans="1:11" ht="18" customHeight="1">
      <c r="A68" s="139" t="s">
        <v>93</v>
      </c>
      <c r="B68" s="139"/>
      <c r="C68" s="139"/>
      <c r="D68" s="75"/>
      <c r="E68" s="60"/>
      <c r="F68" s="60"/>
      <c r="G68" s="60"/>
      <c r="H68" s="60"/>
      <c r="K68" s="52"/>
    </row>
    <row r="69" spans="1:11" ht="18" customHeight="1">
      <c r="A69" s="139" t="s">
        <v>94</v>
      </c>
      <c r="B69" s="139"/>
      <c r="C69" s="139"/>
      <c r="D69" s="75"/>
      <c r="E69" s="60"/>
      <c r="F69" s="60"/>
      <c r="G69" s="60"/>
      <c r="H69" s="60"/>
      <c r="K69" s="62"/>
    </row>
    <row r="70" ht="14.25">
      <c r="K70" s="52"/>
    </row>
    <row r="71" spans="1:11" ht="28.5" customHeight="1">
      <c r="A71" s="146" t="s">
        <v>95</v>
      </c>
      <c r="B71" s="146"/>
      <c r="C71" s="146"/>
      <c r="D71" s="146"/>
      <c r="E71" s="146"/>
      <c r="F71" s="146"/>
      <c r="G71" s="146"/>
      <c r="H71" s="146"/>
      <c r="K71" s="52"/>
    </row>
    <row r="72" spans="1:11" ht="15.75" customHeight="1">
      <c r="A72" s="73"/>
      <c r="B72" s="73"/>
      <c r="C72" s="73"/>
      <c r="D72" s="73"/>
      <c r="E72" s="73"/>
      <c r="F72" s="73"/>
      <c r="G72" s="73"/>
      <c r="H72" s="74"/>
      <c r="K72" s="52"/>
    </row>
    <row r="73" spans="1:11" ht="14.25">
      <c r="A73" s="139" t="s">
        <v>96</v>
      </c>
      <c r="B73" s="139"/>
      <c r="C73" s="139"/>
      <c r="D73" s="75"/>
      <c r="E73" s="60"/>
      <c r="F73" s="60"/>
      <c r="G73" s="60"/>
      <c r="H73" s="60"/>
      <c r="K73" s="52"/>
    </row>
    <row r="74" spans="1:11" ht="14.25">
      <c r="A74" s="139" t="s">
        <v>94</v>
      </c>
      <c r="B74" s="139"/>
      <c r="C74" s="139"/>
      <c r="D74" s="75"/>
      <c r="E74" s="60"/>
      <c r="F74" s="60"/>
      <c r="G74" s="60"/>
      <c r="H74" s="60"/>
      <c r="K74" s="62"/>
    </row>
    <row r="75" ht="14.25">
      <c r="K75" s="52"/>
    </row>
    <row r="76" spans="1:11" ht="41.25" customHeight="1">
      <c r="A76" s="148" t="s">
        <v>97</v>
      </c>
      <c r="B76" s="148"/>
      <c r="C76" s="148"/>
      <c r="D76" s="148"/>
      <c r="E76" s="148"/>
      <c r="F76" s="148"/>
      <c r="G76" s="148"/>
      <c r="H76" s="148"/>
      <c r="K76" s="52"/>
    </row>
    <row r="77" spans="1:11" ht="15.75" customHeight="1">
      <c r="A77" s="73"/>
      <c r="B77" s="73"/>
      <c r="C77" s="73"/>
      <c r="D77" s="73"/>
      <c r="E77" s="73"/>
      <c r="F77" s="73"/>
      <c r="G77" s="73"/>
      <c r="H77" s="74"/>
      <c r="K77" s="52"/>
    </row>
    <row r="78" spans="1:11" ht="14.25">
      <c r="A78" s="139" t="s">
        <v>96</v>
      </c>
      <c r="B78" s="139"/>
      <c r="C78" s="139"/>
      <c r="D78" s="102">
        <f>'Pertes distribution réseau'!I24+'Pertes distribution réseau'!I47</f>
        <v>0</v>
      </c>
      <c r="E78" s="60"/>
      <c r="F78" s="60"/>
      <c r="G78" s="60"/>
      <c r="H78" s="60"/>
      <c r="K78" s="52"/>
    </row>
    <row r="79" spans="1:11" ht="14.25">
      <c r="A79" s="139" t="s">
        <v>94</v>
      </c>
      <c r="B79" s="139"/>
      <c r="C79" s="139"/>
      <c r="D79" s="102">
        <f>'Pertes distribution réseau'!D24+'Pertes distribution réseau'!D47</f>
        <v>0</v>
      </c>
      <c r="E79" s="60"/>
      <c r="F79" s="60"/>
      <c r="G79" s="60"/>
      <c r="H79" s="60"/>
      <c r="K79" s="62"/>
    </row>
    <row r="80" ht="14.25">
      <c r="K80" s="52"/>
    </row>
    <row r="81" spans="1:11" ht="21" customHeight="1">
      <c r="A81" s="146" t="s">
        <v>98</v>
      </c>
      <c r="B81" s="146"/>
      <c r="C81" s="146"/>
      <c r="D81" s="146"/>
      <c r="E81" s="146"/>
      <c r="F81" s="146"/>
      <c r="G81" s="146"/>
      <c r="H81" s="146"/>
      <c r="K81" s="52"/>
    </row>
    <row r="82" spans="1:11" ht="15.75" customHeight="1">
      <c r="A82" s="153" t="s">
        <v>99</v>
      </c>
      <c r="B82" s="153"/>
      <c r="C82" s="153"/>
      <c r="D82" s="41" t="s">
        <v>100</v>
      </c>
      <c r="E82" s="41" t="s">
        <v>101</v>
      </c>
      <c r="F82" s="41" t="s">
        <v>102</v>
      </c>
      <c r="G82" s="41" t="s">
        <v>103</v>
      </c>
      <c r="H82" s="76" t="s">
        <v>71</v>
      </c>
      <c r="K82" s="52"/>
    </row>
    <row r="83" spans="1:11" ht="14.25">
      <c r="A83" s="139" t="s">
        <v>104</v>
      </c>
      <c r="B83" s="139"/>
      <c r="C83" s="139"/>
      <c r="D83" s="41" t="s">
        <v>105</v>
      </c>
      <c r="E83" s="41" t="s">
        <v>106</v>
      </c>
      <c r="F83" s="77" t="s">
        <v>107</v>
      </c>
      <c r="G83" s="22"/>
      <c r="H83" s="78"/>
      <c r="K83" s="52"/>
    </row>
    <row r="84" spans="1:11" ht="14.25">
      <c r="A84" s="139" t="s">
        <v>108</v>
      </c>
      <c r="B84" s="139"/>
      <c r="C84" s="139"/>
      <c r="D84" s="77"/>
      <c r="E84" s="77"/>
      <c r="F84" s="77"/>
      <c r="G84" s="22"/>
      <c r="H84" s="78"/>
      <c r="K84" s="52"/>
    </row>
    <row r="85" spans="1:11" ht="14.25">
      <c r="A85" s="139" t="s">
        <v>109</v>
      </c>
      <c r="B85" s="139"/>
      <c r="C85" s="139"/>
      <c r="D85" s="77"/>
      <c r="E85" s="77"/>
      <c r="F85" s="77"/>
      <c r="G85" s="22"/>
      <c r="H85" s="78"/>
      <c r="I85" s="79"/>
      <c r="K85" s="52"/>
    </row>
    <row r="86" spans="1:11" ht="14.25">
      <c r="A86" s="139" t="s">
        <v>110</v>
      </c>
      <c r="B86" s="139"/>
      <c r="C86" s="139"/>
      <c r="D86" s="80">
        <f>D84*D85</f>
        <v>0</v>
      </c>
      <c r="E86" s="80">
        <f>E84*E85</f>
        <v>0</v>
      </c>
      <c r="F86" s="80">
        <f>F84*F85</f>
        <v>0</v>
      </c>
      <c r="G86" s="80">
        <f>G84*G85</f>
        <v>0</v>
      </c>
      <c r="H86" s="81">
        <f>SUM(D86:G86)/1000</f>
        <v>0</v>
      </c>
      <c r="K86" s="62"/>
    </row>
    <row r="87" spans="1:11" ht="23.25" customHeight="1">
      <c r="A87" s="156" t="s">
        <v>111</v>
      </c>
      <c r="B87" s="156"/>
      <c r="C87" s="156"/>
      <c r="D87" s="156"/>
      <c r="E87" s="156"/>
      <c r="F87" s="156"/>
      <c r="G87" s="156"/>
      <c r="H87" s="156"/>
      <c r="K87" s="52"/>
    </row>
    <row r="88" spans="1:11" ht="15.75" customHeight="1">
      <c r="A88" s="147" t="s">
        <v>99</v>
      </c>
      <c r="B88" s="147"/>
      <c r="C88" s="147"/>
      <c r="D88" s="77" t="s">
        <v>100</v>
      </c>
      <c r="E88" s="77" t="s">
        <v>100</v>
      </c>
      <c r="F88" s="77" t="s">
        <v>112</v>
      </c>
      <c r="G88" s="77" t="s">
        <v>103</v>
      </c>
      <c r="H88" s="76" t="s">
        <v>71</v>
      </c>
      <c r="K88" s="52"/>
    </row>
    <row r="89" spans="1:11" ht="14.25">
      <c r="A89" s="139" t="s">
        <v>104</v>
      </c>
      <c r="B89" s="139"/>
      <c r="C89" s="139"/>
      <c r="D89" s="77" t="s">
        <v>113</v>
      </c>
      <c r="E89" s="77" t="s">
        <v>114</v>
      </c>
      <c r="F89" s="22"/>
      <c r="G89" s="22"/>
      <c r="H89" s="78"/>
      <c r="K89" s="52"/>
    </row>
    <row r="90" spans="1:11" ht="14.25">
      <c r="A90" s="139" t="s">
        <v>108</v>
      </c>
      <c r="B90" s="139"/>
      <c r="C90" s="139"/>
      <c r="D90" s="77"/>
      <c r="E90" s="77"/>
      <c r="F90" s="22"/>
      <c r="G90" s="22"/>
      <c r="H90" s="78"/>
      <c r="K90" s="52"/>
    </row>
    <row r="91" spans="1:11" ht="14.25">
      <c r="A91" s="139" t="s">
        <v>109</v>
      </c>
      <c r="B91" s="139"/>
      <c r="C91" s="139"/>
      <c r="D91" s="77"/>
      <c r="E91" s="77"/>
      <c r="F91" s="22"/>
      <c r="G91" s="22"/>
      <c r="H91" s="78"/>
      <c r="K91" s="52"/>
    </row>
    <row r="92" spans="1:11" ht="14.25">
      <c r="A92" s="139" t="s">
        <v>110</v>
      </c>
      <c r="B92" s="139"/>
      <c r="C92" s="139"/>
      <c r="D92" s="23">
        <f>D90*D91</f>
        <v>0</v>
      </c>
      <c r="E92" s="23">
        <f>E90*E91</f>
        <v>0</v>
      </c>
      <c r="F92" s="23">
        <f>F90*F91</f>
        <v>0</v>
      </c>
      <c r="G92" s="23">
        <f>G90*G91</f>
        <v>0</v>
      </c>
      <c r="H92" s="42">
        <f>SUM(D92:G92)/1000</f>
        <v>0</v>
      </c>
      <c r="K92" s="62"/>
    </row>
    <row r="93" ht="14.25">
      <c r="K93" s="52"/>
    </row>
    <row r="94" spans="1:11" ht="19.5" customHeight="1">
      <c r="A94" s="146" t="s">
        <v>115</v>
      </c>
      <c r="B94" s="146"/>
      <c r="C94" s="146"/>
      <c r="D94" s="146"/>
      <c r="E94" s="146"/>
      <c r="F94" s="146"/>
      <c r="G94" s="146"/>
      <c r="H94" s="146"/>
      <c r="K94" s="52"/>
    </row>
    <row r="95" spans="1:11" ht="15.75" customHeight="1">
      <c r="A95" s="153" t="s">
        <v>116</v>
      </c>
      <c r="B95" s="153"/>
      <c r="C95" s="153"/>
      <c r="D95" s="76"/>
      <c r="E95" s="82"/>
      <c r="F95" s="83"/>
      <c r="G95" s="83"/>
      <c r="K95" s="52"/>
    </row>
    <row r="96" spans="1:11" ht="14.25">
      <c r="A96" s="139" t="s">
        <v>117</v>
      </c>
      <c r="B96" s="139"/>
      <c r="C96" s="139"/>
      <c r="D96" s="41"/>
      <c r="E96" s="84"/>
      <c r="F96" s="60"/>
      <c r="G96" s="60"/>
      <c r="K96" s="52"/>
    </row>
    <row r="97" spans="1:11" ht="14.25">
      <c r="A97" s="139" t="s">
        <v>118</v>
      </c>
      <c r="B97" s="139"/>
      <c r="C97" s="139"/>
      <c r="D97" s="41"/>
      <c r="E97" s="84"/>
      <c r="F97" s="60"/>
      <c r="G97" s="60"/>
      <c r="K97" s="52"/>
    </row>
    <row r="98" spans="1:11" ht="14.25">
      <c r="A98" s="139" t="s">
        <v>119</v>
      </c>
      <c r="B98" s="139"/>
      <c r="C98" s="139"/>
      <c r="D98" s="41"/>
      <c r="E98" s="84"/>
      <c r="F98" s="60"/>
      <c r="G98" s="60"/>
      <c r="K98" s="52"/>
    </row>
    <row r="99" spans="1:11" ht="14.25">
      <c r="A99" s="139" t="s">
        <v>120</v>
      </c>
      <c r="B99" s="139"/>
      <c r="C99" s="139"/>
      <c r="D99" s="41"/>
      <c r="E99" s="84"/>
      <c r="F99" s="60"/>
      <c r="G99" s="60"/>
      <c r="K99" s="52"/>
    </row>
    <row r="100" spans="1:11" ht="14.25">
      <c r="A100" s="139" t="s">
        <v>91</v>
      </c>
      <c r="B100" s="139"/>
      <c r="C100" s="139"/>
      <c r="D100" s="41"/>
      <c r="E100" s="84"/>
      <c r="F100" s="60"/>
      <c r="G100" s="60"/>
      <c r="K100" s="52"/>
    </row>
    <row r="101" spans="1:11" ht="14.25">
      <c r="A101" s="139" t="s">
        <v>121</v>
      </c>
      <c r="B101" s="139"/>
      <c r="C101" s="139"/>
      <c r="D101" s="41"/>
      <c r="E101" s="84"/>
      <c r="F101" s="60"/>
      <c r="G101" s="60"/>
      <c r="K101" s="52"/>
    </row>
    <row r="102" spans="1:11" ht="14.25">
      <c r="A102" s="85"/>
      <c r="B102" s="85"/>
      <c r="C102" s="85"/>
      <c r="D102" s="86"/>
      <c r="E102" s="87"/>
      <c r="F102" s="88"/>
      <c r="G102" s="88"/>
      <c r="K102" s="52"/>
    </row>
    <row r="103" ht="14.25">
      <c r="K103" s="49"/>
    </row>
  </sheetData>
  <sheetProtection selectLockedCells="1"/>
  <protectedRanges>
    <protectedRange password="DB95" sqref="D78:D79" name="Plage7"/>
    <protectedRange password="DB95" sqref="H20:H26" name="Plage2"/>
    <protectedRange password="DB95" sqref="H13:H17" name="Plage1"/>
    <protectedRange password="DB95" sqref="G13:G26" name="Plage3"/>
    <protectedRange password="DB95" sqref="E13:E26" name="Plage4"/>
    <protectedRange password="DB95" sqref="D32:E42" name="Plage5"/>
    <protectedRange password="DB95" sqref="H32:H42" name="Plage6"/>
  </protectedRanges>
  <mergeCells count="86">
    <mergeCell ref="A100:C100"/>
    <mergeCell ref="A101:C101"/>
    <mergeCell ref="A94:H94"/>
    <mergeCell ref="A95:C95"/>
    <mergeCell ref="A98:C98"/>
    <mergeCell ref="A99:C99"/>
    <mergeCell ref="A96:C96"/>
    <mergeCell ref="A97:C97"/>
    <mergeCell ref="A91:C91"/>
    <mergeCell ref="A92:C92"/>
    <mergeCell ref="A85:C85"/>
    <mergeCell ref="A86:C86"/>
    <mergeCell ref="A87:H87"/>
    <mergeCell ref="A88:C88"/>
    <mergeCell ref="A89:C89"/>
    <mergeCell ref="A90:C90"/>
    <mergeCell ref="A81:H81"/>
    <mergeCell ref="A82:C82"/>
    <mergeCell ref="A64:C64"/>
    <mergeCell ref="D64:E64"/>
    <mergeCell ref="A65:H65"/>
    <mergeCell ref="A66:H66"/>
    <mergeCell ref="A83:C83"/>
    <mergeCell ref="A84:C84"/>
    <mergeCell ref="A68:C68"/>
    <mergeCell ref="A69:C69"/>
    <mergeCell ref="A71:H71"/>
    <mergeCell ref="A73:C73"/>
    <mergeCell ref="A74:C74"/>
    <mergeCell ref="A76:H76"/>
    <mergeCell ref="A78:C78"/>
    <mergeCell ref="A79:C79"/>
    <mergeCell ref="A56:C56"/>
    <mergeCell ref="A57:C57"/>
    <mergeCell ref="A58:C58"/>
    <mergeCell ref="A59:C59"/>
    <mergeCell ref="A60:C60"/>
    <mergeCell ref="A61:C61"/>
    <mergeCell ref="A62:C62"/>
    <mergeCell ref="A63:C63"/>
    <mergeCell ref="A39:C39"/>
    <mergeCell ref="A40:C40"/>
    <mergeCell ref="A47:C47"/>
    <mergeCell ref="A48:C48"/>
    <mergeCell ref="A54:C54"/>
    <mergeCell ref="A55:C55"/>
    <mergeCell ref="A43:C43"/>
    <mergeCell ref="A44:C44"/>
    <mergeCell ref="A45:C45"/>
    <mergeCell ref="A46:C46"/>
    <mergeCell ref="A51:H51"/>
    <mergeCell ref="A52:C53"/>
    <mergeCell ref="D49:E49"/>
    <mergeCell ref="A50:H50"/>
    <mergeCell ref="A41:C41"/>
    <mergeCell ref="A42:C42"/>
    <mergeCell ref="A30:C31"/>
    <mergeCell ref="A32:C32"/>
    <mergeCell ref="A33:C33"/>
    <mergeCell ref="A34:C34"/>
    <mergeCell ref="A35:C35"/>
    <mergeCell ref="A36:C36"/>
    <mergeCell ref="A37:C37"/>
    <mergeCell ref="A38:C38"/>
    <mergeCell ref="A28:C28"/>
    <mergeCell ref="B22:B24"/>
    <mergeCell ref="A27:C27"/>
    <mergeCell ref="A29:H29"/>
    <mergeCell ref="A11:C11"/>
    <mergeCell ref="A13:C13"/>
    <mergeCell ref="A14:C14"/>
    <mergeCell ref="A15:C15"/>
    <mergeCell ref="K7:L7"/>
    <mergeCell ref="I15:I20"/>
    <mergeCell ref="A16:C16"/>
    <mergeCell ref="A17:C17"/>
    <mergeCell ref="A18:C18"/>
    <mergeCell ref="A8:C8"/>
    <mergeCell ref="A10:H10"/>
    <mergeCell ref="A19:C19"/>
    <mergeCell ref="A20:A26"/>
    <mergeCell ref="B20:B21"/>
    <mergeCell ref="B25:B26"/>
    <mergeCell ref="C1:H1"/>
    <mergeCell ref="A6:C6"/>
    <mergeCell ref="A7:C7"/>
  </mergeCells>
  <printOptions/>
  <pageMargins left="0.7" right="0.7" top="0.75" bottom="0.75" header="0.5118055555555555" footer="0.5118055555555555"/>
  <pageSetup fitToHeight="1" fitToWidth="1" horizontalDpi="300" verticalDpi="300" orientation="portrait" paperSize="9"/>
  <legacyDrawing r:id="rId1"/>
</worksheet>
</file>

<file path=xl/worksheets/sheet4.xml><?xml version="1.0" encoding="utf-8"?>
<worksheet xmlns="http://schemas.openxmlformats.org/spreadsheetml/2006/main" xmlns:r="http://schemas.openxmlformats.org/officeDocument/2006/relationships">
  <dimension ref="A1:I47"/>
  <sheetViews>
    <sheetView zoomScale="85" zoomScaleNormal="85" zoomScalePageLayoutView="0" workbookViewId="0" topLeftCell="B13">
      <selection activeCell="C38" sqref="B38:C45"/>
    </sheetView>
  </sheetViews>
  <sheetFormatPr defaultColWidth="11.421875" defaultRowHeight="15"/>
  <cols>
    <col min="1" max="1" width="39.57421875" style="20" customWidth="1"/>
    <col min="2" max="2" width="21.7109375" style="20" customWidth="1"/>
    <col min="3" max="3" width="24.8515625" style="20" customWidth="1"/>
    <col min="4" max="4" width="27.7109375" style="20" customWidth="1"/>
    <col min="5" max="5" width="11.421875" style="20" customWidth="1"/>
    <col min="6" max="6" width="39.00390625" style="20" customWidth="1"/>
    <col min="7" max="7" width="23.140625" style="20" customWidth="1"/>
    <col min="8" max="8" width="35.00390625" style="20" customWidth="1"/>
    <col min="9" max="9" width="23.140625" style="20" customWidth="1"/>
    <col min="10" max="16384" width="11.421875" style="20" customWidth="1"/>
  </cols>
  <sheetData>
    <row r="1" spans="3:8" ht="34.5" customHeight="1">
      <c r="C1" s="142" t="s">
        <v>122</v>
      </c>
      <c r="D1" s="142"/>
      <c r="E1" s="142"/>
      <c r="F1" s="142"/>
      <c r="G1" s="142"/>
      <c r="H1" s="142"/>
    </row>
    <row r="2" spans="1:8" ht="18.75" customHeight="1">
      <c r="A2" s="89"/>
      <c r="C2" s="157" t="s">
        <v>123</v>
      </c>
      <c r="D2" s="157"/>
      <c r="E2" s="157"/>
      <c r="F2" s="157"/>
      <c r="G2" s="157"/>
      <c r="H2" s="157"/>
    </row>
    <row r="3" ht="18">
      <c r="A3" s="89"/>
    </row>
    <row r="4" ht="18">
      <c r="A4" s="90"/>
    </row>
    <row r="5" spans="1:9" ht="21">
      <c r="A5" s="158" t="s">
        <v>124</v>
      </c>
      <c r="B5" s="158"/>
      <c r="C5" s="158"/>
      <c r="D5" s="158"/>
      <c r="E5" s="158"/>
      <c r="F5" s="158"/>
      <c r="G5" s="158"/>
      <c r="H5" s="158"/>
      <c r="I5" s="158"/>
    </row>
    <row r="7" spans="1:7" ht="14.25">
      <c r="A7" s="91" t="s">
        <v>125</v>
      </c>
      <c r="B7" s="20" t="s">
        <v>126</v>
      </c>
      <c r="F7" s="92" t="s">
        <v>127</v>
      </c>
      <c r="G7" s="20" t="s">
        <v>126</v>
      </c>
    </row>
    <row r="9" spans="1:7" ht="14.25">
      <c r="A9" s="20" t="s">
        <v>128</v>
      </c>
      <c r="B9" s="22"/>
      <c r="F9" s="20" t="s">
        <v>128</v>
      </c>
      <c r="G9" s="22"/>
    </row>
    <row r="10" spans="1:7" ht="14.25">
      <c r="A10" s="20" t="s">
        <v>129</v>
      </c>
      <c r="B10" s="22"/>
      <c r="F10" s="20" t="s">
        <v>129</v>
      </c>
      <c r="G10" s="22"/>
    </row>
    <row r="11" spans="1:7" ht="14.25">
      <c r="A11" s="20" t="s">
        <v>130</v>
      </c>
      <c r="B11" s="22"/>
      <c r="F11" s="20" t="s">
        <v>130</v>
      </c>
      <c r="G11" s="22"/>
    </row>
    <row r="13" spans="1:9" ht="14.25">
      <c r="A13" s="23" t="s">
        <v>131</v>
      </c>
      <c r="B13" s="23" t="s">
        <v>132</v>
      </c>
      <c r="C13" s="23" t="s">
        <v>133</v>
      </c>
      <c r="D13" s="23" t="s">
        <v>134</v>
      </c>
      <c r="F13" s="23" t="s">
        <v>131</v>
      </c>
      <c r="G13" s="23" t="s">
        <v>135</v>
      </c>
      <c r="H13" s="23" t="s">
        <v>136</v>
      </c>
      <c r="I13" s="23" t="s">
        <v>134</v>
      </c>
    </row>
    <row r="14" spans="1:9" ht="14.25">
      <c r="A14" s="93"/>
      <c r="B14" s="41"/>
      <c r="C14" s="41"/>
      <c r="D14" s="94">
        <f>B14*C14*$B$11*($B$9-$B$10)/(1000*1000)</f>
        <v>0</v>
      </c>
      <c r="F14" s="93" t="s">
        <v>137</v>
      </c>
      <c r="G14" s="41"/>
      <c r="H14" s="41"/>
      <c r="I14" s="70">
        <f>G14*H14*$G$11*($G$9-$G$10)/(1000*1000)</f>
        <v>0</v>
      </c>
    </row>
    <row r="15" spans="1:9" ht="14.25">
      <c r="A15" s="93"/>
      <c r="B15" s="41"/>
      <c r="C15" s="41"/>
      <c r="D15" s="94">
        <f aca="true" t="shared" si="0" ref="D15:D22">B15*C15*$B$11*($B$9-$B$10)/(1000*1000)</f>
        <v>0</v>
      </c>
      <c r="F15" s="93" t="s">
        <v>138</v>
      </c>
      <c r="G15" s="41"/>
      <c r="H15" s="41"/>
      <c r="I15" s="70">
        <f aca="true" t="shared" si="1" ref="I15:I22">G15*H15*$G$11*($G$9-$G$10)/(1000*1000)</f>
        <v>0</v>
      </c>
    </row>
    <row r="16" spans="1:9" ht="14.25">
      <c r="A16" s="93"/>
      <c r="B16" s="41"/>
      <c r="C16" s="41"/>
      <c r="D16" s="94">
        <f t="shared" si="0"/>
        <v>0</v>
      </c>
      <c r="F16" s="93" t="s">
        <v>139</v>
      </c>
      <c r="G16" s="41"/>
      <c r="H16" s="41"/>
      <c r="I16" s="70">
        <f t="shared" si="1"/>
        <v>0</v>
      </c>
    </row>
    <row r="17" spans="1:9" ht="14.25">
      <c r="A17" s="93"/>
      <c r="B17" s="41"/>
      <c r="C17" s="41"/>
      <c r="D17" s="94">
        <f t="shared" si="0"/>
        <v>0</v>
      </c>
      <c r="F17" s="93" t="s">
        <v>140</v>
      </c>
      <c r="G17" s="41"/>
      <c r="H17" s="41"/>
      <c r="I17" s="70">
        <f t="shared" si="1"/>
        <v>0</v>
      </c>
    </row>
    <row r="18" spans="1:9" ht="14.25">
      <c r="A18" s="93"/>
      <c r="B18" s="41"/>
      <c r="C18" s="41"/>
      <c r="D18" s="94">
        <f t="shared" si="0"/>
        <v>0</v>
      </c>
      <c r="F18" s="93" t="s">
        <v>141</v>
      </c>
      <c r="G18" s="41"/>
      <c r="H18" s="41"/>
      <c r="I18" s="70">
        <f t="shared" si="1"/>
        <v>0</v>
      </c>
    </row>
    <row r="19" spans="1:9" ht="14.25">
      <c r="A19" s="93"/>
      <c r="B19" s="41"/>
      <c r="C19" s="41"/>
      <c r="D19" s="94">
        <f t="shared" si="0"/>
        <v>0</v>
      </c>
      <c r="F19" s="93" t="s">
        <v>142</v>
      </c>
      <c r="G19" s="41"/>
      <c r="H19" s="41"/>
      <c r="I19" s="70">
        <f t="shared" si="1"/>
        <v>0</v>
      </c>
    </row>
    <row r="20" spans="1:9" ht="16.5" customHeight="1">
      <c r="A20" s="93"/>
      <c r="B20" s="41"/>
      <c r="C20" s="41"/>
      <c r="D20" s="94">
        <f t="shared" si="0"/>
        <v>0</v>
      </c>
      <c r="F20" s="93"/>
      <c r="G20" s="41"/>
      <c r="H20" s="41"/>
      <c r="I20" s="70">
        <f t="shared" si="1"/>
        <v>0</v>
      </c>
    </row>
    <row r="21" spans="1:9" ht="14.25">
      <c r="A21" s="93"/>
      <c r="B21" s="41"/>
      <c r="C21" s="41"/>
      <c r="D21" s="94">
        <f t="shared" si="0"/>
        <v>0</v>
      </c>
      <c r="F21" s="93"/>
      <c r="G21" s="41"/>
      <c r="H21" s="41"/>
      <c r="I21" s="70">
        <f t="shared" si="1"/>
        <v>0</v>
      </c>
    </row>
    <row r="22" spans="1:9" ht="14.25">
      <c r="A22" s="23" t="s">
        <v>143</v>
      </c>
      <c r="B22" s="41"/>
      <c r="C22" s="41"/>
      <c r="D22" s="94">
        <f t="shared" si="0"/>
        <v>0</v>
      </c>
      <c r="F22" s="23" t="s">
        <v>143</v>
      </c>
      <c r="G22" s="41"/>
      <c r="H22" s="41"/>
      <c r="I22" s="70">
        <f t="shared" si="1"/>
        <v>0</v>
      </c>
    </row>
    <row r="24" spans="1:9" ht="14.25">
      <c r="A24" s="95" t="s">
        <v>144</v>
      </c>
      <c r="D24" s="42">
        <f>SUM(D14:D22)</f>
        <v>0</v>
      </c>
      <c r="F24" s="95" t="s">
        <v>144</v>
      </c>
      <c r="I24" s="60">
        <f>SUM(I14:I22)</f>
        <v>0</v>
      </c>
    </row>
    <row r="26" ht="14.25">
      <c r="A26" s="96"/>
    </row>
    <row r="28" spans="1:9" ht="21">
      <c r="A28" s="158" t="s">
        <v>145</v>
      </c>
      <c r="B28" s="158"/>
      <c r="C28" s="158"/>
      <c r="D28" s="158"/>
      <c r="E28" s="158"/>
      <c r="F28" s="158"/>
      <c r="G28" s="158"/>
      <c r="H28" s="158"/>
      <c r="I28" s="158"/>
    </row>
    <row r="30" spans="1:7" ht="14.25">
      <c r="A30" s="91" t="s">
        <v>125</v>
      </c>
      <c r="B30" s="20" t="s">
        <v>126</v>
      </c>
      <c r="F30" s="92" t="s">
        <v>127</v>
      </c>
      <c r="G30" s="20" t="s">
        <v>126</v>
      </c>
    </row>
    <row r="32" spans="1:7" ht="14.25">
      <c r="A32" s="20" t="s">
        <v>128</v>
      </c>
      <c r="B32" s="22"/>
      <c r="F32" s="20" t="s">
        <v>128</v>
      </c>
      <c r="G32" s="22"/>
    </row>
    <row r="33" spans="1:7" ht="14.25">
      <c r="A33" s="20" t="s">
        <v>129</v>
      </c>
      <c r="B33" s="22"/>
      <c r="F33" s="20" t="s">
        <v>129</v>
      </c>
      <c r="G33" s="22"/>
    </row>
    <row r="34" spans="1:7" ht="14.25">
      <c r="A34" s="20" t="s">
        <v>130</v>
      </c>
      <c r="B34" s="22"/>
      <c r="F34" s="20" t="s">
        <v>130</v>
      </c>
      <c r="G34" s="22"/>
    </row>
    <row r="36" spans="1:9" ht="14.25">
      <c r="A36" s="23" t="s">
        <v>131</v>
      </c>
      <c r="B36" s="23" t="s">
        <v>132</v>
      </c>
      <c r="C36" s="23" t="s">
        <v>133</v>
      </c>
      <c r="D36" s="23" t="s">
        <v>134</v>
      </c>
      <c r="F36" s="23" t="s">
        <v>131</v>
      </c>
      <c r="G36" s="23" t="s">
        <v>135</v>
      </c>
      <c r="H36" s="23" t="s">
        <v>136</v>
      </c>
      <c r="I36" s="23" t="s">
        <v>134</v>
      </c>
    </row>
    <row r="37" spans="1:9" ht="14.25">
      <c r="A37" s="93"/>
      <c r="B37" s="41"/>
      <c r="C37" s="41"/>
      <c r="D37" s="94">
        <f>B37*C37*$B$11*($B$9-$B$10)/(1000*1000)</f>
        <v>0</v>
      </c>
      <c r="F37" s="93"/>
      <c r="G37" s="41"/>
      <c r="H37" s="41"/>
      <c r="I37" s="70">
        <f>G37*H37*$G$11*($G$9-$G$10)/(1000*1000)</f>
        <v>0</v>
      </c>
    </row>
    <row r="38" spans="1:9" ht="14.25">
      <c r="A38" s="93"/>
      <c r="B38" s="41"/>
      <c r="C38" s="41"/>
      <c r="D38" s="94">
        <f aca="true" t="shared" si="2" ref="D38:D45">B38*C38*$B$11*($B$9-$B$10)/(1000*1000)</f>
        <v>0</v>
      </c>
      <c r="F38" s="93"/>
      <c r="G38" s="41"/>
      <c r="H38" s="41"/>
      <c r="I38" s="70">
        <f aca="true" t="shared" si="3" ref="I38:I45">G38*H38*$G$11*($G$9-$G$10)/(1000*1000)</f>
        <v>0</v>
      </c>
    </row>
    <row r="39" spans="1:9" ht="14.25">
      <c r="A39" s="93"/>
      <c r="B39" s="41"/>
      <c r="C39" s="41"/>
      <c r="D39" s="94">
        <f t="shared" si="2"/>
        <v>0</v>
      </c>
      <c r="F39" s="93"/>
      <c r="G39" s="41"/>
      <c r="H39" s="41"/>
      <c r="I39" s="70">
        <f t="shared" si="3"/>
        <v>0</v>
      </c>
    </row>
    <row r="40" spans="1:9" ht="14.25">
      <c r="A40" s="93"/>
      <c r="B40" s="41"/>
      <c r="C40" s="41"/>
      <c r="D40" s="94">
        <f t="shared" si="2"/>
        <v>0</v>
      </c>
      <c r="F40" s="93"/>
      <c r="G40" s="41"/>
      <c r="H40" s="41"/>
      <c r="I40" s="70">
        <f t="shared" si="3"/>
        <v>0</v>
      </c>
    </row>
    <row r="41" spans="1:9" ht="14.25">
      <c r="A41" s="93"/>
      <c r="B41" s="41"/>
      <c r="C41" s="41"/>
      <c r="D41" s="94">
        <f t="shared" si="2"/>
        <v>0</v>
      </c>
      <c r="F41" s="93"/>
      <c r="G41" s="41"/>
      <c r="H41" s="41"/>
      <c r="I41" s="70">
        <f t="shared" si="3"/>
        <v>0</v>
      </c>
    </row>
    <row r="42" spans="1:9" ht="14.25">
      <c r="A42" s="93"/>
      <c r="B42" s="41"/>
      <c r="C42" s="41"/>
      <c r="D42" s="94">
        <f t="shared" si="2"/>
        <v>0</v>
      </c>
      <c r="F42" s="93"/>
      <c r="G42" s="41"/>
      <c r="H42" s="41"/>
      <c r="I42" s="70">
        <f t="shared" si="3"/>
        <v>0</v>
      </c>
    </row>
    <row r="43" spans="1:9" ht="16.5" customHeight="1">
      <c r="A43" s="93"/>
      <c r="B43" s="41"/>
      <c r="C43" s="41"/>
      <c r="D43" s="94">
        <f t="shared" si="2"/>
        <v>0</v>
      </c>
      <c r="F43" s="93"/>
      <c r="G43" s="41"/>
      <c r="H43" s="41"/>
      <c r="I43" s="70">
        <f t="shared" si="3"/>
        <v>0</v>
      </c>
    </row>
    <row r="44" spans="1:9" ht="14.25">
      <c r="A44" s="93"/>
      <c r="B44" s="41"/>
      <c r="C44" s="41"/>
      <c r="D44" s="94">
        <f t="shared" si="2"/>
        <v>0</v>
      </c>
      <c r="F44" s="93"/>
      <c r="G44" s="41"/>
      <c r="H44" s="41"/>
      <c r="I44" s="70">
        <f t="shared" si="3"/>
        <v>0</v>
      </c>
    </row>
    <row r="45" spans="1:9" ht="14.25">
      <c r="A45" s="23" t="s">
        <v>143</v>
      </c>
      <c r="B45" s="41"/>
      <c r="C45" s="41"/>
      <c r="D45" s="94">
        <f t="shared" si="2"/>
        <v>0</v>
      </c>
      <c r="F45" s="23" t="s">
        <v>143</v>
      </c>
      <c r="G45" s="41"/>
      <c r="H45" s="41"/>
      <c r="I45" s="70">
        <f t="shared" si="3"/>
        <v>0</v>
      </c>
    </row>
    <row r="47" spans="1:9" ht="14.25">
      <c r="A47" s="95" t="s">
        <v>144</v>
      </c>
      <c r="D47" s="42">
        <f>SUM(D37:D45)</f>
        <v>0</v>
      </c>
      <c r="F47" s="95" t="s">
        <v>144</v>
      </c>
      <c r="I47" s="60">
        <f>SUM(I37:I45)</f>
        <v>0</v>
      </c>
    </row>
  </sheetData>
  <sheetProtection password="DB95" sheet="1" selectLockedCells="1"/>
  <protectedRanges>
    <protectedRange password="DB95" sqref="D14:D22" name="Plage1"/>
  </protectedRanges>
  <mergeCells count="4">
    <mergeCell ref="C1:H1"/>
    <mergeCell ref="C2:H2"/>
    <mergeCell ref="A5:I5"/>
    <mergeCell ref="A28:I2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33"/>
  <sheetViews>
    <sheetView zoomScale="85" zoomScaleNormal="85" zoomScalePageLayoutView="0" workbookViewId="0" topLeftCell="A1">
      <selection activeCell="F27" sqref="F27"/>
    </sheetView>
  </sheetViews>
  <sheetFormatPr defaultColWidth="11.421875" defaultRowHeight="15"/>
  <cols>
    <col min="1" max="1" width="39.00390625" style="20" customWidth="1"/>
    <col min="2" max="2" width="9.7109375" style="20" customWidth="1"/>
    <col min="3" max="3" width="8.57421875" style="20" customWidth="1"/>
    <col min="4" max="4" width="7.140625" style="20" customWidth="1"/>
    <col min="5" max="5" width="7.421875" style="20" customWidth="1"/>
    <col min="6" max="6" width="6.7109375" style="20" customWidth="1"/>
    <col min="7" max="7" width="6.00390625" style="20" customWidth="1"/>
    <col min="8" max="8" width="7.57421875" style="20" customWidth="1"/>
    <col min="9" max="9" width="8.28125" style="20" customWidth="1"/>
    <col min="10" max="10" width="6.8515625" style="20" customWidth="1"/>
    <col min="11" max="16384" width="11.421875" style="20" customWidth="1"/>
  </cols>
  <sheetData>
    <row r="1" ht="18">
      <c r="A1" s="90" t="s">
        <v>146</v>
      </c>
    </row>
    <row r="3" spans="1:3" ht="15">
      <c r="A3" s="97" t="s">
        <v>147</v>
      </c>
      <c r="C3" s="20" t="s">
        <v>148</v>
      </c>
    </row>
    <row r="4" spans="2:12" ht="15" customHeight="1">
      <c r="B4" s="139" t="s">
        <v>149</v>
      </c>
      <c r="C4" s="139"/>
      <c r="D4" s="139"/>
      <c r="E4" s="139" t="s">
        <v>150</v>
      </c>
      <c r="F4" s="139"/>
      <c r="G4" s="139"/>
      <c r="H4" s="139" t="s">
        <v>151</v>
      </c>
      <c r="I4" s="139"/>
      <c r="J4" s="139"/>
      <c r="L4" s="20" t="s">
        <v>149</v>
      </c>
    </row>
    <row r="5" spans="2:12" ht="14.25">
      <c r="B5" s="80" t="s">
        <v>152</v>
      </c>
      <c r="C5" s="80" t="s">
        <v>153</v>
      </c>
      <c r="D5" s="80" t="s">
        <v>154</v>
      </c>
      <c r="E5" s="80" t="s">
        <v>152</v>
      </c>
      <c r="F5" s="80" t="s">
        <v>153</v>
      </c>
      <c r="G5" s="80" t="s">
        <v>154</v>
      </c>
      <c r="H5" s="80" t="s">
        <v>152</v>
      </c>
      <c r="I5" s="80" t="s">
        <v>153</v>
      </c>
      <c r="J5" s="80" t="s">
        <v>154</v>
      </c>
      <c r="L5" s="20" t="s">
        <v>150</v>
      </c>
    </row>
    <row r="6" spans="1:12" ht="14.25">
      <c r="A6" s="24" t="s">
        <v>155</v>
      </c>
      <c r="B6" s="98">
        <v>30</v>
      </c>
      <c r="C6" s="98">
        <v>30</v>
      </c>
      <c r="D6" s="23">
        <v>0</v>
      </c>
      <c r="E6" s="98">
        <v>20</v>
      </c>
      <c r="F6" s="98">
        <v>30</v>
      </c>
      <c r="G6" s="23">
        <v>0</v>
      </c>
      <c r="H6" s="98">
        <v>10</v>
      </c>
      <c r="I6" s="98">
        <v>30</v>
      </c>
      <c r="J6" s="23">
        <v>0</v>
      </c>
      <c r="L6" s="20" t="s">
        <v>151</v>
      </c>
    </row>
    <row r="7" spans="1:10" ht="14.25">
      <c r="A7" s="24" t="s">
        <v>156</v>
      </c>
      <c r="B7" s="23">
        <v>30</v>
      </c>
      <c r="C7" s="23">
        <v>30</v>
      </c>
      <c r="D7" s="23">
        <v>5</v>
      </c>
      <c r="E7" s="23">
        <v>20</v>
      </c>
      <c r="F7" s="23">
        <v>30</v>
      </c>
      <c r="G7" s="23">
        <v>10</v>
      </c>
      <c r="H7" s="23">
        <v>10</v>
      </c>
      <c r="I7" s="23">
        <v>30</v>
      </c>
      <c r="J7" s="23">
        <v>15</v>
      </c>
    </row>
    <row r="8" spans="1:10" ht="14.25">
      <c r="A8" s="24" t="s">
        <v>157</v>
      </c>
      <c r="B8" s="98">
        <v>30</v>
      </c>
      <c r="C8" s="98">
        <v>35</v>
      </c>
      <c r="D8" s="23">
        <v>0</v>
      </c>
      <c r="E8" s="98">
        <v>20</v>
      </c>
      <c r="F8" s="98">
        <v>35</v>
      </c>
      <c r="G8" s="23">
        <v>0</v>
      </c>
      <c r="H8" s="98">
        <v>10</v>
      </c>
      <c r="I8" s="98">
        <v>35</v>
      </c>
      <c r="J8" s="23">
        <v>0</v>
      </c>
    </row>
    <row r="9" spans="1:10" ht="14.25">
      <c r="A9" s="24" t="s">
        <v>158</v>
      </c>
      <c r="B9" s="98">
        <v>30</v>
      </c>
      <c r="C9" s="23">
        <v>35</v>
      </c>
      <c r="D9" s="23">
        <v>5</v>
      </c>
      <c r="E9" s="23">
        <v>20</v>
      </c>
      <c r="F9" s="23">
        <v>35</v>
      </c>
      <c r="G9" s="23">
        <v>10</v>
      </c>
      <c r="H9" s="23">
        <v>10</v>
      </c>
      <c r="I9" s="23">
        <v>35</v>
      </c>
      <c r="J9" s="23">
        <v>15</v>
      </c>
    </row>
    <row r="10" spans="1:10" ht="14.25">
      <c r="A10" s="24" t="s">
        <v>159</v>
      </c>
      <c r="B10" s="23">
        <v>25</v>
      </c>
      <c r="C10" s="23">
        <v>30</v>
      </c>
      <c r="D10" s="23">
        <v>0</v>
      </c>
      <c r="E10" s="23">
        <v>15</v>
      </c>
      <c r="F10" s="23">
        <v>30</v>
      </c>
      <c r="G10" s="23">
        <v>0</v>
      </c>
      <c r="H10" s="23">
        <v>5</v>
      </c>
      <c r="I10" s="23">
        <v>30</v>
      </c>
      <c r="J10" s="23">
        <v>0</v>
      </c>
    </row>
    <row r="11" spans="1:10" ht="14.25">
      <c r="A11" s="24" t="s">
        <v>160</v>
      </c>
      <c r="B11" s="99">
        <v>15</v>
      </c>
      <c r="C11" s="84">
        <v>10</v>
      </c>
      <c r="D11" s="99">
        <v>0</v>
      </c>
      <c r="E11" s="99">
        <v>10</v>
      </c>
      <c r="F11" s="84">
        <v>10</v>
      </c>
      <c r="G11" s="99">
        <v>0</v>
      </c>
      <c r="H11" s="99">
        <v>10</v>
      </c>
      <c r="I11" s="84">
        <v>10</v>
      </c>
      <c r="J11" s="99">
        <v>0</v>
      </c>
    </row>
    <row r="12" spans="1:10" ht="14.25">
      <c r="A12" s="24" t="s">
        <v>161</v>
      </c>
      <c r="B12" s="98">
        <v>15</v>
      </c>
      <c r="C12" s="100">
        <v>10</v>
      </c>
      <c r="D12" s="98">
        <v>30</v>
      </c>
      <c r="E12" s="98">
        <v>10</v>
      </c>
      <c r="F12" s="100">
        <v>10</v>
      </c>
      <c r="G12" s="98">
        <v>40</v>
      </c>
      <c r="H12" s="98">
        <v>10</v>
      </c>
      <c r="I12" s="100">
        <v>10</v>
      </c>
      <c r="J12" s="98">
        <v>60</v>
      </c>
    </row>
    <row r="13" spans="1:10" ht="14.25">
      <c r="A13" s="24" t="s">
        <v>162</v>
      </c>
      <c r="B13" s="23">
        <v>20</v>
      </c>
      <c r="C13" s="23">
        <v>5</v>
      </c>
      <c r="D13" s="23">
        <v>0</v>
      </c>
      <c r="E13" s="23">
        <v>15</v>
      </c>
      <c r="F13" s="23">
        <v>5</v>
      </c>
      <c r="G13" s="23">
        <v>0</v>
      </c>
      <c r="H13" s="23">
        <v>10</v>
      </c>
      <c r="I13" s="23">
        <v>5</v>
      </c>
      <c r="J13" s="23">
        <v>0</v>
      </c>
    </row>
    <row r="14" spans="1:10" ht="14.25">
      <c r="A14" s="24" t="s">
        <v>163</v>
      </c>
      <c r="B14" s="23">
        <v>15</v>
      </c>
      <c r="C14" s="23">
        <v>5</v>
      </c>
      <c r="D14" s="23">
        <v>0</v>
      </c>
      <c r="E14" s="23">
        <v>10</v>
      </c>
      <c r="F14" s="23">
        <v>5</v>
      </c>
      <c r="G14" s="23">
        <v>0</v>
      </c>
      <c r="H14" s="23">
        <v>5</v>
      </c>
      <c r="I14" s="23">
        <v>5</v>
      </c>
      <c r="J14" s="23">
        <v>0</v>
      </c>
    </row>
    <row r="15" spans="1:10" ht="14.25">
      <c r="A15" s="24" t="s">
        <v>164</v>
      </c>
      <c r="B15" s="98">
        <v>40</v>
      </c>
      <c r="C15" s="100">
        <v>10</v>
      </c>
      <c r="D15" s="23">
        <v>0</v>
      </c>
      <c r="E15" s="98">
        <v>30</v>
      </c>
      <c r="F15" s="100">
        <v>10</v>
      </c>
      <c r="G15" s="23">
        <v>0</v>
      </c>
      <c r="H15" s="98">
        <v>20</v>
      </c>
      <c r="I15" s="100">
        <v>10</v>
      </c>
      <c r="J15" s="23">
        <v>0</v>
      </c>
    </row>
    <row r="16" spans="1:10" ht="14.25">
      <c r="A16" s="24" t="s">
        <v>165</v>
      </c>
      <c r="B16" s="99">
        <v>40</v>
      </c>
      <c r="C16" s="84">
        <v>10</v>
      </c>
      <c r="D16" s="99">
        <v>10</v>
      </c>
      <c r="E16" s="99">
        <v>30</v>
      </c>
      <c r="F16" s="84">
        <v>10</v>
      </c>
      <c r="G16" s="99">
        <v>15</v>
      </c>
      <c r="H16" s="99">
        <v>20</v>
      </c>
      <c r="I16" s="84">
        <v>10</v>
      </c>
      <c r="J16" s="23">
        <v>30</v>
      </c>
    </row>
    <row r="17" spans="1:10" ht="14.25">
      <c r="A17" s="24" t="s">
        <v>166</v>
      </c>
      <c r="B17" s="23">
        <v>55</v>
      </c>
      <c r="C17" s="23">
        <v>20</v>
      </c>
      <c r="D17" s="23">
        <v>0</v>
      </c>
      <c r="E17" s="23">
        <v>50</v>
      </c>
      <c r="F17" s="23">
        <v>20</v>
      </c>
      <c r="G17" s="23">
        <v>0</v>
      </c>
      <c r="H17" s="23">
        <v>45</v>
      </c>
      <c r="I17" s="23">
        <v>20</v>
      </c>
      <c r="J17" s="23">
        <v>0</v>
      </c>
    </row>
    <row r="18" spans="1:10" ht="14.25">
      <c r="A18" s="24" t="s">
        <v>167</v>
      </c>
      <c r="B18" s="23">
        <v>35</v>
      </c>
      <c r="C18" s="23">
        <v>20</v>
      </c>
      <c r="D18" s="23">
        <v>20</v>
      </c>
      <c r="E18" s="23">
        <v>30</v>
      </c>
      <c r="F18" s="23">
        <v>20</v>
      </c>
      <c r="G18" s="23">
        <v>25</v>
      </c>
      <c r="H18" s="23">
        <v>20</v>
      </c>
      <c r="I18" s="23">
        <v>20</v>
      </c>
      <c r="J18" s="23">
        <v>35</v>
      </c>
    </row>
    <row r="19" spans="1:10" ht="14.25">
      <c r="A19" s="101" t="s">
        <v>168</v>
      </c>
      <c r="B19" s="23">
        <v>35</v>
      </c>
      <c r="C19" s="23">
        <v>0</v>
      </c>
      <c r="D19" s="23">
        <v>0</v>
      </c>
      <c r="E19" s="23">
        <v>30</v>
      </c>
      <c r="F19" s="23">
        <v>0</v>
      </c>
      <c r="G19" s="23">
        <v>0</v>
      </c>
      <c r="H19" s="23">
        <v>20</v>
      </c>
      <c r="I19" s="23">
        <v>0</v>
      </c>
      <c r="J19" s="23">
        <v>0</v>
      </c>
    </row>
    <row r="20" spans="1:10" ht="14.25">
      <c r="A20" s="101" t="s">
        <v>169</v>
      </c>
      <c r="B20" s="23">
        <v>35</v>
      </c>
      <c r="C20" s="23">
        <v>0</v>
      </c>
      <c r="D20" s="23">
        <v>150</v>
      </c>
      <c r="E20" s="23">
        <v>30</v>
      </c>
      <c r="F20" s="23">
        <v>0</v>
      </c>
      <c r="G20" s="23">
        <v>170</v>
      </c>
      <c r="H20" s="23">
        <v>20</v>
      </c>
      <c r="I20" s="23">
        <v>0</v>
      </c>
      <c r="J20" s="23">
        <v>200</v>
      </c>
    </row>
    <row r="21" spans="1:10" ht="14.25">
      <c r="A21" s="101" t="s">
        <v>170</v>
      </c>
      <c r="B21" s="23">
        <v>40</v>
      </c>
      <c r="C21" s="23">
        <v>20</v>
      </c>
      <c r="D21" s="23">
        <v>5</v>
      </c>
      <c r="E21" s="23">
        <v>30</v>
      </c>
      <c r="F21" s="23">
        <v>20</v>
      </c>
      <c r="G21" s="23">
        <v>5</v>
      </c>
      <c r="H21" s="23">
        <v>20</v>
      </c>
      <c r="I21" s="23">
        <v>20</v>
      </c>
      <c r="J21" s="23">
        <v>5</v>
      </c>
    </row>
    <row r="22" spans="1:10" ht="14.25">
      <c r="A22" s="101" t="s">
        <v>171</v>
      </c>
      <c r="B22" s="23">
        <v>150</v>
      </c>
      <c r="C22" s="23">
        <v>5</v>
      </c>
      <c r="D22" s="23">
        <v>20</v>
      </c>
      <c r="E22" s="23">
        <v>125</v>
      </c>
      <c r="F22" s="23">
        <v>5</v>
      </c>
      <c r="G22" s="23">
        <v>25</v>
      </c>
      <c r="H22" s="23">
        <v>80</v>
      </c>
      <c r="I22" s="23">
        <v>5</v>
      </c>
      <c r="J22" s="23">
        <v>55</v>
      </c>
    </row>
    <row r="23" spans="1:10" ht="14.25">
      <c r="A23" s="101" t="s">
        <v>172</v>
      </c>
      <c r="B23" s="23">
        <v>80</v>
      </c>
      <c r="C23" s="23">
        <v>5</v>
      </c>
      <c r="D23" s="23">
        <v>5</v>
      </c>
      <c r="E23" s="23">
        <v>65</v>
      </c>
      <c r="F23" s="23">
        <v>5</v>
      </c>
      <c r="G23" s="23">
        <v>10</v>
      </c>
      <c r="H23" s="23">
        <v>55</v>
      </c>
      <c r="I23" s="23">
        <v>5</v>
      </c>
      <c r="J23" s="23">
        <v>15</v>
      </c>
    </row>
    <row r="24" spans="1:10" ht="14.25">
      <c r="A24" s="101" t="s">
        <v>173</v>
      </c>
      <c r="B24" s="23">
        <v>100</v>
      </c>
      <c r="C24" s="23">
        <v>15</v>
      </c>
      <c r="D24" s="23">
        <v>0</v>
      </c>
      <c r="E24" s="23">
        <v>80</v>
      </c>
      <c r="F24" s="23">
        <v>15</v>
      </c>
      <c r="G24" s="23">
        <v>0</v>
      </c>
      <c r="H24" s="23">
        <v>55</v>
      </c>
      <c r="I24" s="23">
        <v>15</v>
      </c>
      <c r="J24" s="23">
        <v>0</v>
      </c>
    </row>
    <row r="25" spans="1:10" ht="14.25">
      <c r="A25" s="101" t="s">
        <v>174</v>
      </c>
      <c r="B25" s="23">
        <v>100</v>
      </c>
      <c r="C25" s="23">
        <v>15</v>
      </c>
      <c r="D25" s="23">
        <v>50</v>
      </c>
      <c r="E25" s="23">
        <v>80</v>
      </c>
      <c r="F25" s="23">
        <v>15</v>
      </c>
      <c r="G25" s="23">
        <v>65</v>
      </c>
      <c r="H25" s="23">
        <v>55</v>
      </c>
      <c r="I25" s="23">
        <v>15</v>
      </c>
      <c r="J25" s="23">
        <v>100</v>
      </c>
    </row>
    <row r="26" spans="1:10" ht="14.25">
      <c r="A26" s="101" t="s">
        <v>175</v>
      </c>
      <c r="B26" s="23">
        <v>30</v>
      </c>
      <c r="C26" s="23">
        <v>40</v>
      </c>
      <c r="D26" s="23">
        <v>0</v>
      </c>
      <c r="E26" s="23">
        <v>20</v>
      </c>
      <c r="F26" s="23">
        <v>40</v>
      </c>
      <c r="G26" s="23">
        <v>0</v>
      </c>
      <c r="H26" s="23">
        <v>10</v>
      </c>
      <c r="I26" s="23">
        <v>40</v>
      </c>
      <c r="J26" s="23">
        <v>0</v>
      </c>
    </row>
    <row r="27" spans="1:10" ht="14.25">
      <c r="A27" s="101" t="s">
        <v>176</v>
      </c>
      <c r="B27" s="23">
        <v>30</v>
      </c>
      <c r="C27" s="23">
        <v>40</v>
      </c>
      <c r="D27" s="23">
        <v>10</v>
      </c>
      <c r="E27" s="23">
        <v>20</v>
      </c>
      <c r="F27" s="23">
        <v>40</v>
      </c>
      <c r="G27" s="23">
        <v>0</v>
      </c>
      <c r="H27" s="23">
        <v>15</v>
      </c>
      <c r="I27" s="23">
        <v>40</v>
      </c>
      <c r="J27" s="23">
        <v>30</v>
      </c>
    </row>
    <row r="28" spans="1:10" ht="14.25">
      <c r="A28" s="101" t="s">
        <v>177</v>
      </c>
      <c r="B28" s="23">
        <v>30</v>
      </c>
      <c r="C28" s="23">
        <v>10</v>
      </c>
      <c r="D28" s="23">
        <v>0</v>
      </c>
      <c r="E28" s="23">
        <v>25</v>
      </c>
      <c r="F28" s="23">
        <v>10</v>
      </c>
      <c r="G28" s="23">
        <v>0</v>
      </c>
      <c r="H28" s="23">
        <v>15</v>
      </c>
      <c r="I28" s="23">
        <v>10</v>
      </c>
      <c r="J28" s="23">
        <v>0</v>
      </c>
    </row>
    <row r="29" spans="1:10" ht="14.25">
      <c r="A29" s="24"/>
      <c r="B29" s="23">
        <v>0</v>
      </c>
      <c r="C29" s="23">
        <v>0</v>
      </c>
      <c r="D29" s="23">
        <v>0</v>
      </c>
      <c r="E29" s="23">
        <v>0</v>
      </c>
      <c r="F29" s="23">
        <v>0</v>
      </c>
      <c r="G29" s="23">
        <v>0</v>
      </c>
      <c r="H29" s="23">
        <v>0</v>
      </c>
      <c r="I29" s="23">
        <v>0</v>
      </c>
      <c r="J29" s="23">
        <v>0</v>
      </c>
    </row>
    <row r="30" spans="1:10" ht="14.25">
      <c r="A30" s="24"/>
      <c r="B30" s="24"/>
      <c r="C30" s="24"/>
      <c r="D30" s="24"/>
      <c r="E30" s="24"/>
      <c r="F30" s="24"/>
      <c r="G30" s="24"/>
      <c r="H30" s="24"/>
      <c r="I30" s="24"/>
      <c r="J30" s="24"/>
    </row>
    <row r="31" spans="1:10" ht="14.25">
      <c r="A31" s="24"/>
      <c r="B31" s="24"/>
      <c r="C31" s="24"/>
      <c r="D31" s="24"/>
      <c r="E31" s="24"/>
      <c r="F31" s="24"/>
      <c r="G31" s="24"/>
      <c r="H31" s="24"/>
      <c r="I31" s="24"/>
      <c r="J31" s="24"/>
    </row>
    <row r="32" spans="1:10" ht="14.25">
      <c r="A32" s="24"/>
      <c r="B32" s="24"/>
      <c r="C32" s="24"/>
      <c r="D32" s="24"/>
      <c r="E32" s="24"/>
      <c r="F32" s="24"/>
      <c r="G32" s="24"/>
      <c r="H32" s="24"/>
      <c r="I32" s="24"/>
      <c r="J32" s="24"/>
    </row>
    <row r="33" spans="1:10" ht="14.25">
      <c r="A33" s="24"/>
      <c r="B33" s="24"/>
      <c r="C33" s="24"/>
      <c r="D33" s="24"/>
      <c r="E33" s="24"/>
      <c r="F33" s="24"/>
      <c r="G33" s="24"/>
      <c r="H33" s="24"/>
      <c r="I33" s="24"/>
      <c r="J33" s="24"/>
    </row>
  </sheetData>
  <sheetProtection selectLockedCells="1" selectUnlockedCells="1"/>
  <mergeCells count="3">
    <mergeCell ref="B4:D4"/>
    <mergeCell ref="E4:G4"/>
    <mergeCell ref="H4:J4"/>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 Drique</dc:creator>
  <cp:keywords/>
  <dc:description/>
  <cp:lastModifiedBy>MEDYNSKI Sarah</cp:lastModifiedBy>
  <dcterms:created xsi:type="dcterms:W3CDTF">2013-02-13T10:51:35Z</dcterms:created>
  <dcterms:modified xsi:type="dcterms:W3CDTF">2022-05-23T08:50:11Z</dcterms:modified>
  <cp:category/>
  <cp:version/>
  <cp:contentType/>
  <cp:contentStatus/>
</cp:coreProperties>
</file>